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0" windowWidth="15360" windowHeight="10230"/>
  </bookViews>
  <sheets>
    <sheet name="CRONOGRAMA FISICO FINANCEIRO" sheetId="4" r:id="rId1"/>
  </sheets>
  <definedNames>
    <definedName name="_xlnm.Print_Area" localSheetId="0">'CRONOGRAMA FISICO FINANCEIRO'!$A$1:$K$40</definedName>
  </definedNames>
  <calcPr calcId="145621"/>
</workbook>
</file>

<file path=xl/calcChain.xml><?xml version="1.0" encoding="utf-8"?>
<calcChain xmlns="http://schemas.openxmlformats.org/spreadsheetml/2006/main">
  <c r="J9" i="4" l="1"/>
  <c r="I11" i="4"/>
  <c r="J11" i="4"/>
  <c r="J23" i="4" l="1"/>
  <c r="E23" i="4"/>
  <c r="H11" i="4"/>
  <c r="G11" i="4"/>
  <c r="I9" i="4"/>
  <c r="H9" i="4"/>
  <c r="G9" i="4"/>
  <c r="I7" i="4"/>
  <c r="H7" i="4"/>
  <c r="G7" i="4"/>
  <c r="F11" i="4"/>
  <c r="F7" i="4"/>
  <c r="F9" i="4"/>
  <c r="F3" i="4" l="1"/>
  <c r="J22" i="4"/>
  <c r="I15" i="4"/>
  <c r="H15" i="4"/>
  <c r="I13" i="4"/>
  <c r="H13" i="4"/>
  <c r="G13" i="4"/>
  <c r="G15" i="4"/>
  <c r="I23" i="4" l="1"/>
  <c r="F13" i="4"/>
  <c r="F15" i="4"/>
  <c r="F23" i="4" l="1"/>
  <c r="E8" i="4"/>
  <c r="E16" i="4"/>
  <c r="E6" i="4"/>
  <c r="E14" i="4"/>
  <c r="E10" i="4"/>
  <c r="G23" i="4"/>
  <c r="H23" i="4"/>
  <c r="K13" i="4"/>
  <c r="K15" i="4"/>
  <c r="F19" i="4"/>
  <c r="F21" i="4"/>
  <c r="G19" i="4"/>
  <c r="G21" i="4"/>
  <c r="H19" i="4"/>
  <c r="H21" i="4"/>
  <c r="I19" i="4"/>
  <c r="J19" i="4"/>
  <c r="K19" i="4"/>
  <c r="I21" i="4"/>
  <c r="J21" i="4"/>
  <c r="K21" i="4"/>
  <c r="E20" i="4"/>
  <c r="E18" i="4"/>
  <c r="M23" i="4" l="1"/>
  <c r="F22" i="4"/>
  <c r="G22" i="4"/>
  <c r="H22" i="4"/>
  <c r="I22" i="4"/>
  <c r="M22" i="4" l="1"/>
</calcChain>
</file>

<file path=xl/sharedStrings.xml><?xml version="1.0" encoding="utf-8"?>
<sst xmlns="http://schemas.openxmlformats.org/spreadsheetml/2006/main" count="46" uniqueCount="30">
  <si>
    <t>TOTAL</t>
  </si>
  <si>
    <t xml:space="preserve"> </t>
  </si>
  <si>
    <t>CRONOGRAMA FÍSICO-FINANCEIRO</t>
  </si>
  <si>
    <t>FÍSICO/ FINANCEIRO</t>
  </si>
  <si>
    <t>MÊS 1</t>
  </si>
  <si>
    <t>MÊS 2</t>
  </si>
  <si>
    <t>MÊS 3</t>
  </si>
  <si>
    <t>MÊS 4</t>
  </si>
  <si>
    <t>MÊS 5</t>
  </si>
  <si>
    <t>Físico %</t>
  </si>
  <si>
    <t>Financeiro</t>
  </si>
  <si>
    <t>ITEM</t>
  </si>
  <si>
    <t>CÓDIGO</t>
  </si>
  <si>
    <t>ETAPAS/DESCRIÇÃO</t>
  </si>
  <si>
    <t>MÊS 6</t>
  </si>
  <si>
    <t>TOTAL  ETAPAS</t>
  </si>
  <si>
    <t xml:space="preserve">VALOR DO CONVÊNIO: </t>
  </si>
  <si>
    <t>INSTALAÇÕES INICIAIS DA OBRA</t>
  </si>
  <si>
    <t>DRENAGEM</t>
  </si>
  <si>
    <t>PREFEITURA: MUNICÍPIO DE CONCEIÇÃO DOS OUROS - MG</t>
  </si>
  <si>
    <t>Luís Fernando Rosa de Castro - Prefeito Municipal</t>
  </si>
  <si>
    <t>José Airton Junho dos Reis - Engenheiro Civil</t>
  </si>
  <si>
    <t>CREA-MG : 56.250/D</t>
  </si>
  <si>
    <t>LOCAL: RUA PROFª MARIA INÊS GÓRIA, RUA VICENTE RODRIGUES DA SILVA, RUA JOSÉ JOAQUIM CAMPOS, RUA ADELIA PEREIRA DE FREITAS, RUA PROJETADA 1 e RUA PROJETADA 2, CONCEIÇÃO DOS OUROS/MG.</t>
  </si>
  <si>
    <t>OBRA: PAVIMENTAÇÃO DE VIAS PÚBLICAS</t>
  </si>
  <si>
    <t>PRAZO DA OBRA: 05 MESES</t>
  </si>
  <si>
    <t>PAVIMENTO EM BLOCO SEXTAVADO DE CONCRETO</t>
  </si>
  <si>
    <r>
      <rPr>
        <b/>
        <sz val="11"/>
        <rFont val="Arial"/>
        <family val="2"/>
      </rPr>
      <t xml:space="preserve">PREFEITURA MUNICIPAL DE CONCEIÇÃO DOS OUROS   </t>
    </r>
    <r>
      <rPr>
        <sz val="11"/>
        <rFont val="Arial"/>
        <family val="2"/>
      </rPr>
      <t xml:space="preserve">                                                                                                                        Praça José Maria de Souza, 01 - Centro, CEP 37.548-000</t>
    </r>
  </si>
  <si>
    <t>Observações: BDI 28,68%</t>
  </si>
  <si>
    <t>DATA: 27/06/2023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</si>
</sst>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&quot;R$ &quot;#,##0.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3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6" fillId="2" borderId="0" xfId="0" applyFont="1" applyFill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2" xfId="0" applyFill="1" applyBorder="1"/>
    <xf numFmtId="0" fontId="0" fillId="2" borderId="1" xfId="0" applyFill="1" applyBorder="1"/>
    <xf numFmtId="0" fontId="6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/>
    </xf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3" fillId="2" borderId="0" xfId="0" applyFont="1" applyFill="1" applyBorder="1" applyAlignment="1">
      <alignment wrapText="1"/>
    </xf>
    <xf numFmtId="0" fontId="0" fillId="0" borderId="6" xfId="0" applyBorder="1" applyAlignment="1">
      <alignment vertical="center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0" fillId="2" borderId="10" xfId="0" applyFill="1" applyBorder="1"/>
    <xf numFmtId="0" fontId="0" fillId="2" borderId="8" xfId="0" applyFill="1" applyBorder="1"/>
    <xf numFmtId="0" fontId="0" fillId="2" borderId="11" xfId="0" applyFill="1" applyBorder="1"/>
    <xf numFmtId="0" fontId="3" fillId="2" borderId="12" xfId="0" applyFont="1" applyFill="1" applyBorder="1" applyAlignment="1">
      <alignment wrapText="1"/>
    </xf>
    <xf numFmtId="0" fontId="3" fillId="2" borderId="12" xfId="0" applyFont="1" applyFill="1" applyBorder="1"/>
    <xf numFmtId="0" fontId="0" fillId="2" borderId="13" xfId="0" applyFill="1" applyBorder="1"/>
    <xf numFmtId="0" fontId="6" fillId="2" borderId="12" xfId="0" applyFont="1" applyFill="1" applyBorder="1"/>
    <xf numFmtId="0" fontId="4" fillId="2" borderId="12" xfId="0" applyFont="1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2" borderId="6" xfId="0" applyFont="1" applyFill="1" applyBorder="1" applyAlignment="1">
      <alignment wrapText="1"/>
    </xf>
    <xf numFmtId="0" fontId="5" fillId="2" borderId="13" xfId="0" applyFont="1" applyFill="1" applyBorder="1"/>
    <xf numFmtId="0" fontId="5" fillId="2" borderId="14" xfId="0" applyFont="1" applyFill="1" applyBorder="1"/>
    <xf numFmtId="0" fontId="5" fillId="2" borderId="15" xfId="0" applyFont="1" applyFill="1" applyBorder="1" applyAlignment="1">
      <alignment wrapText="1"/>
    </xf>
    <xf numFmtId="10" fontId="0" fillId="2" borderId="0" xfId="0" applyNumberFormat="1" applyFill="1"/>
    <xf numFmtId="4" fontId="0" fillId="2" borderId="0" xfId="0" applyNumberFormat="1" applyFill="1"/>
    <xf numFmtId="165" fontId="0" fillId="2" borderId="0" xfId="0" applyNumberFormat="1" applyFill="1" applyBorder="1" applyAlignment="1">
      <alignment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/>
    <xf numFmtId="0" fontId="0" fillId="2" borderId="15" xfId="0" applyFill="1" applyBorder="1" applyAlignment="1">
      <alignment wrapText="1"/>
    </xf>
    <xf numFmtId="0" fontId="8" fillId="2" borderId="1" xfId="0" applyFont="1" applyFill="1" applyBorder="1"/>
    <xf numFmtId="0" fontId="8" fillId="2" borderId="29" xfId="0" applyFont="1" applyFill="1" applyBorder="1" applyAlignment="1">
      <alignment vertical="center"/>
    </xf>
    <xf numFmtId="10" fontId="6" fillId="2" borderId="21" xfId="1" applyNumberFormat="1" applyFont="1" applyFill="1" applyBorder="1" applyAlignment="1">
      <alignment vertical="top" wrapText="1"/>
    </xf>
    <xf numFmtId="10" fontId="6" fillId="2" borderId="21" xfId="0" applyNumberFormat="1" applyFont="1" applyFill="1" applyBorder="1" applyAlignment="1">
      <alignment vertical="top" wrapText="1"/>
    </xf>
    <xf numFmtId="10" fontId="6" fillId="2" borderId="26" xfId="0" applyNumberFormat="1" applyFont="1" applyFill="1" applyBorder="1" applyAlignment="1">
      <alignment vertical="top" wrapText="1"/>
    </xf>
    <xf numFmtId="49" fontId="6" fillId="2" borderId="52" xfId="0" applyNumberFormat="1" applyFont="1" applyFill="1" applyBorder="1" applyAlignment="1">
      <alignment horizontal="center" vertical="top" wrapText="1"/>
    </xf>
    <xf numFmtId="10" fontId="3" fillId="2" borderId="52" xfId="0" applyNumberFormat="1" applyFont="1" applyFill="1" applyBorder="1" applyAlignment="1">
      <alignment vertical="center" wrapText="1"/>
    </xf>
    <xf numFmtId="10" fontId="6" fillId="2" borderId="52" xfId="0" applyNumberFormat="1" applyFont="1" applyFill="1" applyBorder="1" applyAlignment="1">
      <alignment vertical="center" wrapText="1"/>
    </xf>
    <xf numFmtId="10" fontId="6" fillId="2" borderId="52" xfId="1" applyNumberFormat="1" applyFont="1" applyFill="1" applyBorder="1" applyAlignment="1">
      <alignment vertical="center" wrapText="1"/>
    </xf>
    <xf numFmtId="10" fontId="6" fillId="2" borderId="52" xfId="0" applyNumberFormat="1" applyFont="1" applyFill="1" applyBorder="1" applyAlignment="1">
      <alignment vertical="top" wrapText="1"/>
    </xf>
    <xf numFmtId="10" fontId="6" fillId="2" borderId="55" xfId="0" applyNumberFormat="1" applyFont="1" applyFill="1" applyBorder="1" applyAlignment="1">
      <alignment vertical="top" wrapText="1"/>
    </xf>
    <xf numFmtId="165" fontId="6" fillId="2" borderId="52" xfId="0" applyNumberFormat="1" applyFont="1" applyFill="1" applyBorder="1" applyAlignment="1">
      <alignment vertical="center" wrapText="1"/>
    </xf>
    <xf numFmtId="165" fontId="6" fillId="2" borderId="52" xfId="0" applyNumberFormat="1" applyFont="1" applyFill="1" applyBorder="1" applyAlignment="1">
      <alignment vertical="top" wrapText="1"/>
    </xf>
    <xf numFmtId="165" fontId="6" fillId="2" borderId="55" xfId="0" applyNumberFormat="1" applyFont="1" applyFill="1" applyBorder="1" applyAlignment="1">
      <alignment vertical="top" wrapText="1"/>
    </xf>
    <xf numFmtId="10" fontId="3" fillId="2" borderId="21" xfId="0" applyNumberFormat="1" applyFont="1" applyFill="1" applyBorder="1" applyAlignment="1">
      <alignment vertical="center" wrapText="1"/>
    </xf>
    <xf numFmtId="10" fontId="3" fillId="2" borderId="52" xfId="1" applyNumberFormat="1" applyFont="1" applyFill="1" applyBorder="1" applyAlignment="1">
      <alignment vertical="center" wrapText="1"/>
    </xf>
    <xf numFmtId="10" fontId="3" fillId="2" borderId="21" xfId="0" applyNumberFormat="1" applyFont="1" applyFill="1" applyBorder="1" applyAlignment="1">
      <alignment vertical="top" wrapText="1"/>
    </xf>
    <xf numFmtId="10" fontId="6" fillId="2" borderId="52" xfId="1" applyNumberFormat="1" applyFont="1" applyFill="1" applyBorder="1" applyAlignment="1">
      <alignment vertical="top" wrapText="1"/>
    </xf>
    <xf numFmtId="49" fontId="6" fillId="2" borderId="22" xfId="0" applyNumberFormat="1" applyFont="1" applyFill="1" applyBorder="1" applyAlignment="1">
      <alignment horizontal="center" vertical="top" wrapText="1"/>
    </xf>
    <xf numFmtId="165" fontId="6" fillId="2" borderId="22" xfId="0" applyNumberFormat="1" applyFont="1" applyFill="1" applyBorder="1" applyAlignment="1">
      <alignment vertical="top" wrapText="1"/>
    </xf>
    <xf numFmtId="165" fontId="6" fillId="2" borderId="27" xfId="0" applyNumberFormat="1" applyFont="1" applyFill="1" applyBorder="1" applyAlignment="1">
      <alignment vertical="top" wrapText="1"/>
    </xf>
    <xf numFmtId="49" fontId="6" fillId="2" borderId="23" xfId="0" applyNumberFormat="1" applyFont="1" applyFill="1" applyBorder="1" applyAlignment="1">
      <alignment horizontal="center" vertical="top" wrapText="1"/>
    </xf>
    <xf numFmtId="49" fontId="3" fillId="2" borderId="24" xfId="0" applyNumberFormat="1" applyFont="1" applyFill="1" applyBorder="1" applyAlignment="1">
      <alignment horizontal="center" vertical="top" wrapText="1"/>
    </xf>
    <xf numFmtId="10" fontId="3" fillId="2" borderId="24" xfId="0" applyNumberFormat="1" applyFont="1" applyFill="1" applyBorder="1" applyAlignment="1">
      <alignment vertical="top" wrapText="1"/>
    </xf>
    <xf numFmtId="10" fontId="3" fillId="2" borderId="56" xfId="0" applyNumberFormat="1" applyFont="1" applyFill="1" applyBorder="1" applyAlignment="1">
      <alignment vertical="top" wrapText="1"/>
    </xf>
    <xf numFmtId="49" fontId="3" fillId="2" borderId="25" xfId="0" applyNumberFormat="1" applyFont="1" applyFill="1" applyBorder="1" applyAlignment="1">
      <alignment horizontal="center" vertical="top" wrapText="1"/>
    </xf>
    <xf numFmtId="165" fontId="3" fillId="2" borderId="25" xfId="0" applyNumberFormat="1" applyFont="1" applyFill="1" applyBorder="1" applyAlignment="1">
      <alignment vertical="top" wrapText="1"/>
    </xf>
    <xf numFmtId="165" fontId="3" fillId="2" borderId="30" xfId="0" applyNumberFormat="1" applyFont="1" applyFill="1" applyBorder="1" applyAlignment="1">
      <alignment vertical="top" wrapText="1"/>
    </xf>
    <xf numFmtId="0" fontId="10" fillId="0" borderId="0" xfId="0" applyFont="1" applyBorder="1" applyAlignment="1">
      <alignment horizontal="center" readingOrder="1"/>
    </xf>
    <xf numFmtId="0" fontId="11" fillId="0" borderId="15" xfId="0" applyFont="1" applyBorder="1" applyAlignment="1">
      <alignment horizontal="center" readingOrder="1"/>
    </xf>
    <xf numFmtId="165" fontId="0" fillId="2" borderId="0" xfId="0" applyNumberFormat="1" applyFill="1"/>
    <xf numFmtId="0" fontId="7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0" fillId="2" borderId="4" xfId="0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3" fillId="0" borderId="52" xfId="0" applyFont="1" applyBorder="1" applyAlignment="1">
      <alignment horizontal="left" vertical="center" wrapText="1"/>
    </xf>
    <xf numFmtId="49" fontId="3" fillId="0" borderId="52" xfId="0" applyNumberFormat="1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6" fillId="2" borderId="42" xfId="0" applyFont="1" applyFill="1" applyBorder="1" applyAlignment="1">
      <alignment vertical="top" wrapText="1"/>
    </xf>
    <xf numFmtId="0" fontId="6" fillId="2" borderId="41" xfId="0" applyFont="1" applyFill="1" applyBorder="1" applyAlignment="1">
      <alignment vertical="top" wrapText="1"/>
    </xf>
    <xf numFmtId="0" fontId="6" fillId="2" borderId="23" xfId="0" applyFont="1" applyFill="1" applyBorder="1" applyAlignment="1">
      <alignment vertical="top" wrapText="1"/>
    </xf>
    <xf numFmtId="0" fontId="6" fillId="2" borderId="21" xfId="0" applyFont="1" applyFill="1" applyBorder="1" applyAlignment="1">
      <alignment vertical="top" wrapText="1"/>
    </xf>
    <xf numFmtId="0" fontId="3" fillId="0" borderId="2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7" fillId="2" borderId="15" xfId="0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49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left" vertical="center"/>
    </xf>
    <xf numFmtId="0" fontId="8" fillId="2" borderId="49" xfId="0" applyFont="1" applyFill="1" applyBorder="1" applyAlignment="1">
      <alignment horizontal="left" vertical="center"/>
    </xf>
    <xf numFmtId="0" fontId="8" fillId="2" borderId="5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51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165" fontId="9" fillId="2" borderId="35" xfId="0" applyNumberFormat="1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left" vertical="center"/>
    </xf>
    <xf numFmtId="0" fontId="9" fillId="2" borderId="37" xfId="0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left" vertical="center" wrapText="1"/>
    </xf>
    <xf numFmtId="0" fontId="7" fillId="0" borderId="37" xfId="0" applyFont="1" applyBorder="1"/>
    <xf numFmtId="0" fontId="7" fillId="0" borderId="40" xfId="0" applyFont="1" applyBorder="1"/>
    <xf numFmtId="0" fontId="8" fillId="2" borderId="39" xfId="0" applyFont="1" applyFill="1" applyBorder="1" applyAlignment="1">
      <alignment horizontal="left" vertical="center" wrapText="1"/>
    </xf>
    <xf numFmtId="0" fontId="7" fillId="0" borderId="37" xfId="0" applyFont="1" applyBorder="1" applyAlignment="1">
      <alignment wrapText="1"/>
    </xf>
    <xf numFmtId="0" fontId="7" fillId="0" borderId="40" xfId="0" applyFont="1" applyBorder="1" applyAlignment="1">
      <alignment wrapText="1"/>
    </xf>
    <xf numFmtId="0" fontId="6" fillId="2" borderId="31" xfId="0" applyFont="1" applyFill="1" applyBorder="1" applyAlignment="1">
      <alignment vertical="top" wrapText="1"/>
    </xf>
    <xf numFmtId="49" fontId="6" fillId="2" borderId="31" xfId="0" applyNumberFormat="1" applyFont="1" applyFill="1" applyBorder="1" applyAlignment="1">
      <alignment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36</xdr:row>
      <xdr:rowOff>91108</xdr:rowOff>
    </xdr:from>
    <xdr:to>
      <xdr:col>10</xdr:col>
      <xdr:colOff>834069</xdr:colOff>
      <xdr:row>40</xdr:row>
      <xdr:rowOff>89646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47625" y="9156667"/>
          <a:ext cx="12698297" cy="670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pt-BR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showZeros="0" tabSelected="1" view="pageBreakPreview" zoomScale="85" zoomScaleNormal="75" zoomScaleSheetLayoutView="85" workbookViewId="0">
      <selection activeCell="C34" sqref="C34"/>
    </sheetView>
  </sheetViews>
  <sheetFormatPr defaultRowHeight="12.75" x14ac:dyDescent="0.2"/>
  <cols>
    <col min="1" max="1" width="6.85546875" style="2" customWidth="1"/>
    <col min="2" max="2" width="14.42578125" style="2" customWidth="1"/>
    <col min="3" max="3" width="51" style="2" customWidth="1"/>
    <col min="4" max="4" width="14.42578125" style="1" customWidth="1"/>
    <col min="5" max="5" width="15.28515625" style="1" customWidth="1"/>
    <col min="6" max="9" width="15.28515625" style="2" customWidth="1"/>
    <col min="10" max="10" width="15.42578125" style="2" customWidth="1"/>
    <col min="11" max="11" width="12.5703125" style="2" customWidth="1"/>
    <col min="12" max="12" width="9.140625" style="2"/>
    <col min="13" max="13" width="13.140625" style="2" bestFit="1" customWidth="1"/>
    <col min="14" max="16384" width="9.140625" style="2"/>
  </cols>
  <sheetData>
    <row r="1" spans="1:11" ht="52.5" customHeight="1" thickBot="1" x14ac:dyDescent="0.25">
      <c r="A1" s="13"/>
      <c r="B1" s="14"/>
      <c r="C1" s="107" t="s">
        <v>27</v>
      </c>
      <c r="D1" s="107"/>
      <c r="E1" s="107"/>
      <c r="F1" s="107"/>
      <c r="G1" s="85"/>
      <c r="H1" s="85"/>
      <c r="I1" s="14"/>
      <c r="J1" s="14"/>
      <c r="K1" s="15"/>
    </row>
    <row r="2" spans="1:11" ht="18" customHeight="1" thickBot="1" x14ac:dyDescent="0.25">
      <c r="A2" s="111" t="s">
        <v>2</v>
      </c>
      <c r="B2" s="112"/>
      <c r="C2" s="112"/>
      <c r="D2" s="112"/>
      <c r="E2" s="112"/>
      <c r="F2" s="112"/>
      <c r="G2" s="112"/>
      <c r="H2" s="112"/>
      <c r="I2" s="112"/>
      <c r="J2" s="112"/>
      <c r="K2" s="113"/>
    </row>
    <row r="3" spans="1:11" ht="18" customHeight="1" x14ac:dyDescent="0.2">
      <c r="A3" s="116" t="s">
        <v>19</v>
      </c>
      <c r="B3" s="117"/>
      <c r="C3" s="118"/>
      <c r="D3" s="119" t="s">
        <v>16</v>
      </c>
      <c r="E3" s="120"/>
      <c r="F3" s="121">
        <f>E23</f>
        <v>305303.63</v>
      </c>
      <c r="G3" s="121"/>
      <c r="H3" s="53"/>
      <c r="I3" s="114" t="s">
        <v>29</v>
      </c>
      <c r="J3" s="114"/>
      <c r="K3" s="115"/>
    </row>
    <row r="4" spans="1:11" ht="57" customHeight="1" thickBot="1" x14ac:dyDescent="0.25">
      <c r="A4" s="128" t="s">
        <v>24</v>
      </c>
      <c r="B4" s="129"/>
      <c r="C4" s="130"/>
      <c r="D4" s="125" t="s">
        <v>23</v>
      </c>
      <c r="E4" s="126"/>
      <c r="F4" s="126"/>
      <c r="G4" s="126"/>
      <c r="H4" s="127"/>
      <c r="I4" s="122" t="s">
        <v>25</v>
      </c>
      <c r="J4" s="123"/>
      <c r="K4" s="124"/>
    </row>
    <row r="5" spans="1:11" ht="36" customHeight="1" thickBot="1" x14ac:dyDescent="0.25">
      <c r="A5" s="33" t="s">
        <v>11</v>
      </c>
      <c r="B5" s="44" t="s">
        <v>12</v>
      </c>
      <c r="C5" s="45" t="s">
        <v>13</v>
      </c>
      <c r="D5" s="46" t="s">
        <v>3</v>
      </c>
      <c r="E5" s="46" t="s">
        <v>15</v>
      </c>
      <c r="F5" s="44" t="s">
        <v>4</v>
      </c>
      <c r="G5" s="44" t="s">
        <v>5</v>
      </c>
      <c r="H5" s="44" t="s">
        <v>6</v>
      </c>
      <c r="I5" s="44" t="s">
        <v>7</v>
      </c>
      <c r="J5" s="44" t="s">
        <v>8</v>
      </c>
      <c r="K5" s="34" t="s">
        <v>14</v>
      </c>
    </row>
    <row r="6" spans="1:11" ht="25.5" customHeight="1" x14ac:dyDescent="0.2">
      <c r="A6" s="89">
        <v>1</v>
      </c>
      <c r="B6" s="88"/>
      <c r="C6" s="87" t="s">
        <v>17</v>
      </c>
      <c r="D6" s="57" t="s">
        <v>9</v>
      </c>
      <c r="E6" s="58">
        <f>E7/$E$23</f>
        <v>5.859936876610343E-3</v>
      </c>
      <c r="F6" s="58">
        <v>1</v>
      </c>
      <c r="G6" s="59"/>
      <c r="H6" s="59"/>
      <c r="I6" s="60"/>
      <c r="J6" s="61"/>
      <c r="K6" s="62"/>
    </row>
    <row r="7" spans="1:11" ht="25.5" customHeight="1" x14ac:dyDescent="0.2">
      <c r="A7" s="90"/>
      <c r="B7" s="88"/>
      <c r="C7" s="87"/>
      <c r="D7" s="57" t="s">
        <v>10</v>
      </c>
      <c r="E7" s="63">
        <v>1789.06</v>
      </c>
      <c r="F7" s="63">
        <f>$E$7*F6</f>
        <v>1789.06</v>
      </c>
      <c r="G7" s="63">
        <f>$E$7*G6</f>
        <v>0</v>
      </c>
      <c r="H7" s="63">
        <f>$E$7*H6</f>
        <v>0</v>
      </c>
      <c r="I7" s="63">
        <f>$E$7*I6</f>
        <v>0</v>
      </c>
      <c r="J7" s="64"/>
      <c r="K7" s="65"/>
    </row>
    <row r="8" spans="1:11" ht="25.5" customHeight="1" x14ac:dyDescent="0.2">
      <c r="A8" s="91">
        <v>2</v>
      </c>
      <c r="B8" s="88"/>
      <c r="C8" s="87" t="s">
        <v>18</v>
      </c>
      <c r="D8" s="57" t="s">
        <v>9</v>
      </c>
      <c r="E8" s="58">
        <f>E9/$E$23</f>
        <v>0.29015639283424177</v>
      </c>
      <c r="F8" s="58">
        <v>0.2</v>
      </c>
      <c r="G8" s="58">
        <v>0.2</v>
      </c>
      <c r="H8" s="58">
        <v>0.2</v>
      </c>
      <c r="I8" s="58">
        <v>0.2</v>
      </c>
      <c r="J8" s="58">
        <v>0.2</v>
      </c>
      <c r="K8" s="65"/>
    </row>
    <row r="9" spans="1:11" ht="25.5" customHeight="1" x14ac:dyDescent="0.2">
      <c r="A9" s="90"/>
      <c r="B9" s="88"/>
      <c r="C9" s="87"/>
      <c r="D9" s="57" t="s">
        <v>10</v>
      </c>
      <c r="E9" s="63">
        <v>88585.8</v>
      </c>
      <c r="F9" s="63">
        <f>$E$9*F8</f>
        <v>17717.16</v>
      </c>
      <c r="G9" s="63">
        <f>$E$9*G8</f>
        <v>17717.16</v>
      </c>
      <c r="H9" s="63">
        <f>$E$9*H8</f>
        <v>17717.16</v>
      </c>
      <c r="I9" s="63">
        <f>$E$9*I8</f>
        <v>17717.16</v>
      </c>
      <c r="J9" s="63">
        <f>$E$9*J8</f>
        <v>17717.16</v>
      </c>
      <c r="K9" s="65"/>
    </row>
    <row r="10" spans="1:11" ht="25.5" customHeight="1" x14ac:dyDescent="0.2">
      <c r="A10" s="91">
        <v>3</v>
      </c>
      <c r="B10" s="88"/>
      <c r="C10" s="87" t="s">
        <v>26</v>
      </c>
      <c r="D10" s="57" t="s">
        <v>9</v>
      </c>
      <c r="E10" s="66">
        <f>E11/$E$23</f>
        <v>0.70398367028914788</v>
      </c>
      <c r="F10" s="58">
        <v>0.2</v>
      </c>
      <c r="G10" s="58">
        <v>0.2</v>
      </c>
      <c r="H10" s="58">
        <v>0.2</v>
      </c>
      <c r="I10" s="67">
        <v>0.2</v>
      </c>
      <c r="J10" s="58">
        <v>0.2</v>
      </c>
      <c r="K10" s="62"/>
    </row>
    <row r="11" spans="1:11" ht="25.5" customHeight="1" x14ac:dyDescent="0.2">
      <c r="A11" s="90"/>
      <c r="B11" s="88"/>
      <c r="C11" s="87"/>
      <c r="D11" s="57" t="s">
        <v>10</v>
      </c>
      <c r="E11" s="63">
        <v>214928.77</v>
      </c>
      <c r="F11" s="63">
        <f>$E$11*F10</f>
        <v>42985.754000000001</v>
      </c>
      <c r="G11" s="63">
        <f>$E$11*G10</f>
        <v>42985.754000000001</v>
      </c>
      <c r="H11" s="63">
        <f>$E$11*H10</f>
        <v>42985.754000000001</v>
      </c>
      <c r="I11" s="63">
        <f t="shared" ref="I11:J11" si="0">$E$11*I10</f>
        <v>42985.754000000001</v>
      </c>
      <c r="J11" s="63">
        <f t="shared" si="0"/>
        <v>42985.754000000001</v>
      </c>
      <c r="K11" s="65"/>
    </row>
    <row r="12" spans="1:11" ht="16.5" customHeight="1" x14ac:dyDescent="0.2">
      <c r="A12" s="91"/>
      <c r="B12" s="88"/>
      <c r="C12" s="87"/>
      <c r="D12" s="57" t="s">
        <v>9</v>
      </c>
      <c r="E12" s="68"/>
      <c r="F12" s="61"/>
      <c r="G12" s="61"/>
      <c r="H12" s="61"/>
      <c r="I12" s="69"/>
      <c r="J12" s="61"/>
      <c r="K12" s="62"/>
    </row>
    <row r="13" spans="1:11" ht="16.5" customHeight="1" x14ac:dyDescent="0.2">
      <c r="A13" s="90"/>
      <c r="B13" s="88"/>
      <c r="C13" s="87"/>
      <c r="D13" s="57" t="s">
        <v>10</v>
      </c>
      <c r="E13" s="64"/>
      <c r="F13" s="64">
        <f>$E$13*F12</f>
        <v>0</v>
      </c>
      <c r="G13" s="64">
        <f>$E$13*G12</f>
        <v>0</v>
      </c>
      <c r="H13" s="64">
        <f>$E$13*H12</f>
        <v>0</v>
      </c>
      <c r="I13" s="64">
        <f>$E$13*I12</f>
        <v>0</v>
      </c>
      <c r="J13" s="64"/>
      <c r="K13" s="65">
        <f>K12*$E$13</f>
        <v>0</v>
      </c>
    </row>
    <row r="14" spans="1:11" ht="16.5" customHeight="1" x14ac:dyDescent="0.2">
      <c r="A14" s="91"/>
      <c r="B14" s="88"/>
      <c r="C14" s="87"/>
      <c r="D14" s="57" t="s">
        <v>9</v>
      </c>
      <c r="E14" s="68">
        <f>E15/$E$23</f>
        <v>0</v>
      </c>
      <c r="F14" s="61"/>
      <c r="G14" s="61"/>
      <c r="H14" s="61"/>
      <c r="I14" s="69"/>
      <c r="J14" s="61"/>
      <c r="K14" s="62"/>
    </row>
    <row r="15" spans="1:11" ht="16.5" customHeight="1" x14ac:dyDescent="0.2">
      <c r="A15" s="90"/>
      <c r="B15" s="88"/>
      <c r="C15" s="87"/>
      <c r="D15" s="57" t="s">
        <v>10</v>
      </c>
      <c r="E15" s="64"/>
      <c r="F15" s="64">
        <f>$E$15*F14</f>
        <v>0</v>
      </c>
      <c r="G15" s="64">
        <f>$E$15*G14</f>
        <v>0</v>
      </c>
      <c r="H15" s="64">
        <f>$E$15*H14</f>
        <v>0</v>
      </c>
      <c r="I15" s="64">
        <f>$E$15*I14</f>
        <v>0</v>
      </c>
      <c r="J15" s="64"/>
      <c r="K15" s="65">
        <f>K14*$E$15</f>
        <v>0</v>
      </c>
    </row>
    <row r="16" spans="1:11" ht="16.5" customHeight="1" x14ac:dyDescent="0.2">
      <c r="A16" s="101"/>
      <c r="B16" s="103"/>
      <c r="C16" s="105"/>
      <c r="D16" s="70" t="s">
        <v>9</v>
      </c>
      <c r="E16" s="55">
        <f>E17/$E$23</f>
        <v>0</v>
      </c>
      <c r="F16" s="55"/>
      <c r="G16" s="55"/>
      <c r="H16" s="55"/>
      <c r="I16" s="54"/>
      <c r="J16" s="55"/>
      <c r="K16" s="56"/>
    </row>
    <row r="17" spans="1:13" ht="18" customHeight="1" x14ac:dyDescent="0.2">
      <c r="A17" s="102"/>
      <c r="B17" s="104"/>
      <c r="C17" s="106"/>
      <c r="D17" s="70" t="s">
        <v>10</v>
      </c>
      <c r="E17" s="71"/>
      <c r="F17" s="71"/>
      <c r="G17" s="71"/>
      <c r="H17" s="71"/>
      <c r="I17" s="71"/>
      <c r="J17" s="71"/>
      <c r="K17" s="72"/>
    </row>
    <row r="18" spans="1:13" ht="14.25" customHeight="1" x14ac:dyDescent="0.2">
      <c r="A18" s="132"/>
      <c r="B18" s="109"/>
      <c r="C18" s="109"/>
      <c r="D18" s="70" t="s">
        <v>9</v>
      </c>
      <c r="E18" s="55">
        <f>E19/$E$23</f>
        <v>0</v>
      </c>
      <c r="F18" s="55"/>
      <c r="G18" s="55"/>
      <c r="H18" s="55"/>
      <c r="I18" s="54"/>
      <c r="J18" s="55"/>
      <c r="K18" s="56"/>
    </row>
    <row r="19" spans="1:13" ht="14.25" customHeight="1" x14ac:dyDescent="0.2">
      <c r="A19" s="132"/>
      <c r="B19" s="109"/>
      <c r="C19" s="109"/>
      <c r="D19" s="70" t="s">
        <v>10</v>
      </c>
      <c r="E19" s="71"/>
      <c r="F19" s="71">
        <f t="shared" ref="F19:K19" si="1">F18*$E$19</f>
        <v>0</v>
      </c>
      <c r="G19" s="71">
        <f t="shared" si="1"/>
        <v>0</v>
      </c>
      <c r="H19" s="71">
        <f t="shared" si="1"/>
        <v>0</v>
      </c>
      <c r="I19" s="71">
        <f t="shared" si="1"/>
        <v>0</v>
      </c>
      <c r="J19" s="71">
        <f t="shared" si="1"/>
        <v>0</v>
      </c>
      <c r="K19" s="72">
        <f t="shared" si="1"/>
        <v>0</v>
      </c>
    </row>
    <row r="20" spans="1:13" ht="14.25" customHeight="1" x14ac:dyDescent="0.2">
      <c r="A20" s="131"/>
      <c r="B20" s="110"/>
      <c r="C20" s="110"/>
      <c r="D20" s="70" t="s">
        <v>9</v>
      </c>
      <c r="E20" s="55">
        <f>E21/$E$23</f>
        <v>0</v>
      </c>
      <c r="F20" s="55"/>
      <c r="G20" s="55"/>
      <c r="H20" s="55"/>
      <c r="I20" s="54"/>
      <c r="J20" s="55"/>
      <c r="K20" s="56"/>
    </row>
    <row r="21" spans="1:13" ht="14.25" customHeight="1" x14ac:dyDescent="0.2">
      <c r="A21" s="101"/>
      <c r="B21" s="103"/>
      <c r="C21" s="103"/>
      <c r="D21" s="73" t="s">
        <v>10</v>
      </c>
      <c r="E21" s="71"/>
      <c r="F21" s="71">
        <f t="shared" ref="F21:K21" si="2">F20*$E$21</f>
        <v>0</v>
      </c>
      <c r="G21" s="71">
        <f t="shared" si="2"/>
        <v>0</v>
      </c>
      <c r="H21" s="71">
        <f t="shared" si="2"/>
        <v>0</v>
      </c>
      <c r="I21" s="71">
        <f t="shared" si="2"/>
        <v>0</v>
      </c>
      <c r="J21" s="71">
        <f t="shared" si="2"/>
        <v>0</v>
      </c>
      <c r="K21" s="72">
        <f t="shared" si="2"/>
        <v>0</v>
      </c>
    </row>
    <row r="22" spans="1:13" ht="14.25" customHeight="1" x14ac:dyDescent="0.2">
      <c r="A22" s="94" t="s">
        <v>0</v>
      </c>
      <c r="B22" s="95"/>
      <c r="C22" s="96"/>
      <c r="D22" s="74" t="s">
        <v>9</v>
      </c>
      <c r="E22" s="75">
        <v>1</v>
      </c>
      <c r="F22" s="75">
        <f>F23/$E$23</f>
        <v>0.20468794950128827</v>
      </c>
      <c r="G22" s="75">
        <f>G23/$E$23</f>
        <v>0.19882801262467795</v>
      </c>
      <c r="H22" s="75">
        <f>H23/$E$23</f>
        <v>0.19882801262467795</v>
      </c>
      <c r="I22" s="75">
        <f>I23/$E$23</f>
        <v>0.19882801262467795</v>
      </c>
      <c r="J22" s="75">
        <f>J23/$E$23</f>
        <v>0.19882801262467795</v>
      </c>
      <c r="K22" s="76"/>
      <c r="L22" s="41"/>
      <c r="M22" s="41">
        <f>SUM(F22:J22)</f>
        <v>1</v>
      </c>
    </row>
    <row r="23" spans="1:13" ht="13.5" customHeight="1" thickBot="1" x14ac:dyDescent="0.25">
      <c r="A23" s="97"/>
      <c r="B23" s="98"/>
      <c r="C23" s="99"/>
      <c r="D23" s="77" t="s">
        <v>10</v>
      </c>
      <c r="E23" s="78">
        <f>E7+E9+E11+E13+E15+E17</f>
        <v>305303.63</v>
      </c>
      <c r="F23" s="78">
        <f>F7+F9+F11+F13+F15+F17</f>
        <v>62491.974000000002</v>
      </c>
      <c r="G23" s="78">
        <f>G9+G11+G13+G15</f>
        <v>60702.914000000004</v>
      </c>
      <c r="H23" s="78">
        <f>H9+H11+H13+H15</f>
        <v>60702.914000000004</v>
      </c>
      <c r="I23" s="78">
        <f>I9+I11+I13+I15+I17</f>
        <v>60702.914000000004</v>
      </c>
      <c r="J23" s="78">
        <f>J9+J11+J13+J15+J17</f>
        <v>60702.914000000004</v>
      </c>
      <c r="K23" s="79"/>
      <c r="L23" s="42"/>
      <c r="M23" s="82">
        <f>SUM(F23:J23)</f>
        <v>305303.63</v>
      </c>
    </row>
    <row r="24" spans="1:13" ht="4.5" customHeight="1" thickBot="1" x14ac:dyDescent="0.25">
      <c r="A24" s="48"/>
      <c r="B24" s="3"/>
      <c r="C24" s="3"/>
      <c r="D24" s="4"/>
      <c r="E24" s="43"/>
      <c r="F24" s="3"/>
      <c r="G24" s="3"/>
      <c r="H24" s="3"/>
      <c r="I24" s="3"/>
      <c r="J24" s="3"/>
      <c r="K24" s="49"/>
    </row>
    <row r="25" spans="1:13" ht="14.25" customHeight="1" x14ac:dyDescent="0.2">
      <c r="A25" s="18"/>
      <c r="B25" s="19"/>
      <c r="C25" s="19"/>
      <c r="D25" s="19"/>
      <c r="E25" s="19"/>
      <c r="F25" s="19"/>
      <c r="G25" s="20"/>
      <c r="H25" s="21"/>
      <c r="I25" s="22"/>
      <c r="J25" s="22"/>
      <c r="K25" s="23"/>
      <c r="M25" s="5" t="s">
        <v>1</v>
      </c>
    </row>
    <row r="26" spans="1:13" ht="14.25" customHeight="1" x14ac:dyDescent="0.2">
      <c r="A26" s="24"/>
      <c r="B26" s="16"/>
      <c r="C26" s="16"/>
      <c r="D26" s="16"/>
      <c r="E26" s="16"/>
      <c r="F26" s="16"/>
      <c r="G26" s="84"/>
      <c r="H26" s="9"/>
      <c r="I26" s="6"/>
      <c r="J26" s="6"/>
      <c r="K26" s="26"/>
      <c r="M26" s="5"/>
    </row>
    <row r="27" spans="1:13" ht="14.25" customHeight="1" x14ac:dyDescent="0.2">
      <c r="A27" s="24"/>
      <c r="B27" s="16"/>
      <c r="C27" s="16"/>
      <c r="D27" s="16"/>
      <c r="E27" s="16"/>
      <c r="F27" s="16"/>
      <c r="G27" s="84"/>
      <c r="H27" s="9"/>
      <c r="I27" s="6"/>
      <c r="J27" s="6"/>
      <c r="K27" s="26"/>
      <c r="M27" s="5"/>
    </row>
    <row r="28" spans="1:13" ht="14.25" customHeight="1" x14ac:dyDescent="0.2">
      <c r="A28" s="24"/>
      <c r="B28" s="16"/>
      <c r="C28" s="16"/>
      <c r="D28" s="16"/>
      <c r="E28" s="16"/>
      <c r="F28" s="16"/>
      <c r="G28" s="84"/>
      <c r="H28" s="9"/>
      <c r="I28" s="6"/>
      <c r="J28" s="6"/>
      <c r="K28" s="26"/>
      <c r="M28" s="5"/>
    </row>
    <row r="29" spans="1:13" ht="14.25" customHeight="1" x14ac:dyDescent="0.25">
      <c r="A29" s="24"/>
      <c r="B29" s="17"/>
      <c r="C29" s="17"/>
      <c r="D29" s="16"/>
      <c r="E29" s="37"/>
      <c r="F29" s="17"/>
      <c r="G29" s="36"/>
      <c r="H29" s="52" t="s">
        <v>28</v>
      </c>
      <c r="I29" s="6"/>
      <c r="J29" s="6"/>
      <c r="K29" s="38"/>
    </row>
    <row r="30" spans="1:13" ht="14.25" customHeight="1" x14ac:dyDescent="0.2">
      <c r="A30" s="25"/>
      <c r="B30" s="100" t="s">
        <v>21</v>
      </c>
      <c r="C30" s="100"/>
      <c r="D30" s="7"/>
      <c r="E30" s="108" t="s">
        <v>22</v>
      </c>
      <c r="F30" s="108"/>
      <c r="G30" s="35"/>
      <c r="H30" s="9"/>
      <c r="I30" s="6"/>
      <c r="J30" s="6"/>
      <c r="K30" s="26"/>
    </row>
    <row r="31" spans="1:13" ht="14.25" customHeight="1" x14ac:dyDescent="0.2">
      <c r="A31" s="25"/>
      <c r="B31" s="86"/>
      <c r="C31" s="86"/>
      <c r="D31" s="7"/>
      <c r="E31" s="86"/>
      <c r="F31" s="86"/>
      <c r="G31" s="35"/>
      <c r="H31" s="9"/>
      <c r="I31" s="6"/>
      <c r="J31" s="6"/>
      <c r="K31" s="26"/>
    </row>
    <row r="32" spans="1:13" ht="14.25" customHeight="1" x14ac:dyDescent="0.2">
      <c r="A32" s="25"/>
      <c r="B32" s="86"/>
      <c r="C32" s="86"/>
      <c r="D32" s="7"/>
      <c r="E32" s="86"/>
      <c r="F32" s="86"/>
      <c r="G32" s="35"/>
      <c r="H32" s="9"/>
      <c r="I32" s="6"/>
      <c r="J32" s="6"/>
      <c r="K32" s="26"/>
    </row>
    <row r="33" spans="1:11" ht="14.25" customHeight="1" x14ac:dyDescent="0.2">
      <c r="A33" s="25"/>
      <c r="B33" s="83"/>
      <c r="C33" s="83"/>
      <c r="D33" s="7"/>
      <c r="E33" s="83"/>
      <c r="F33" s="83"/>
      <c r="G33" s="35"/>
      <c r="H33" s="9"/>
      <c r="I33" s="6"/>
      <c r="J33" s="6"/>
      <c r="K33" s="26"/>
    </row>
    <row r="34" spans="1:11" ht="15" customHeight="1" x14ac:dyDescent="0.25">
      <c r="A34" s="27"/>
      <c r="B34" s="10"/>
      <c r="C34" s="10"/>
      <c r="D34" s="7"/>
      <c r="E34" s="7"/>
      <c r="F34" s="6"/>
      <c r="G34" s="8"/>
      <c r="H34" s="52"/>
      <c r="I34" s="6"/>
      <c r="J34" s="6"/>
      <c r="K34" s="26"/>
    </row>
    <row r="35" spans="1:11" ht="13.5" customHeight="1" x14ac:dyDescent="0.2">
      <c r="A35" s="28"/>
      <c r="B35" s="92"/>
      <c r="C35" s="92"/>
      <c r="D35" s="11"/>
      <c r="E35" s="11"/>
      <c r="F35" s="12"/>
      <c r="G35" s="8"/>
      <c r="H35" s="9"/>
      <c r="I35" s="6"/>
      <c r="J35" s="6"/>
      <c r="K35" s="26"/>
    </row>
    <row r="36" spans="1:11" ht="23.25" customHeight="1" thickBot="1" x14ac:dyDescent="0.25">
      <c r="A36" s="39"/>
      <c r="B36" s="93" t="s">
        <v>20</v>
      </c>
      <c r="C36" s="93"/>
      <c r="D36" s="40"/>
      <c r="E36" s="40"/>
      <c r="F36" s="29"/>
      <c r="G36" s="30"/>
      <c r="H36" s="31"/>
      <c r="I36" s="29"/>
      <c r="J36" s="29"/>
      <c r="K36" s="32"/>
    </row>
    <row r="37" spans="1:11" ht="13.5" hidden="1" customHeight="1" x14ac:dyDescent="0.2">
      <c r="A37" s="47"/>
      <c r="B37" s="6"/>
      <c r="C37" s="6"/>
      <c r="D37" s="7"/>
      <c r="E37" s="7"/>
      <c r="F37" s="6"/>
      <c r="G37" s="6"/>
      <c r="H37" s="6"/>
      <c r="I37" s="6"/>
      <c r="J37" s="6"/>
      <c r="K37" s="26"/>
    </row>
    <row r="38" spans="1:11" ht="13.5" hidden="1" customHeight="1" x14ac:dyDescent="0.2">
      <c r="A38" s="47"/>
      <c r="B38" s="6"/>
      <c r="C38" s="6"/>
      <c r="D38" s="7"/>
      <c r="E38" s="80"/>
      <c r="F38" s="6"/>
      <c r="G38" s="6"/>
      <c r="H38" s="6"/>
      <c r="I38" s="6"/>
      <c r="J38" s="6"/>
      <c r="K38" s="26"/>
    </row>
    <row r="39" spans="1:11" ht="13.5" hidden="1" customHeight="1" x14ac:dyDescent="0.2">
      <c r="A39" s="47"/>
      <c r="B39" s="6"/>
      <c r="C39" s="6"/>
      <c r="D39" s="7"/>
      <c r="E39" s="80"/>
      <c r="F39" s="6"/>
      <c r="G39" s="6"/>
      <c r="H39" s="6"/>
      <c r="I39" s="6"/>
      <c r="J39" s="6"/>
      <c r="K39" s="26"/>
    </row>
    <row r="40" spans="1:11" ht="13.5" hidden="1" thickBot="1" x14ac:dyDescent="0.25">
      <c r="A40" s="50"/>
      <c r="B40" s="29"/>
      <c r="C40" s="29"/>
      <c r="D40" s="51"/>
      <c r="E40" s="81"/>
      <c r="F40" s="29"/>
      <c r="G40" s="29"/>
      <c r="H40" s="29"/>
      <c r="I40" s="29"/>
      <c r="J40" s="29"/>
      <c r="K40" s="32"/>
    </row>
  </sheetData>
  <mergeCells count="38">
    <mergeCell ref="C1:F1"/>
    <mergeCell ref="E30:F30"/>
    <mergeCell ref="B18:B19"/>
    <mergeCell ref="C18:C19"/>
    <mergeCell ref="B20:B21"/>
    <mergeCell ref="C20:C21"/>
    <mergeCell ref="A2:K2"/>
    <mergeCell ref="I3:K3"/>
    <mergeCell ref="A3:C3"/>
    <mergeCell ref="D3:E3"/>
    <mergeCell ref="F3:G3"/>
    <mergeCell ref="I4:K4"/>
    <mergeCell ref="D4:H4"/>
    <mergeCell ref="A4:C4"/>
    <mergeCell ref="A20:A21"/>
    <mergeCell ref="A18:A19"/>
    <mergeCell ref="C10:C11"/>
    <mergeCell ref="B10:B11"/>
    <mergeCell ref="A10:A11"/>
    <mergeCell ref="A14:A15"/>
    <mergeCell ref="A12:A13"/>
    <mergeCell ref="B12:B13"/>
    <mergeCell ref="C12:C13"/>
    <mergeCell ref="B35:C35"/>
    <mergeCell ref="B36:C36"/>
    <mergeCell ref="A22:C23"/>
    <mergeCell ref="B30:C30"/>
    <mergeCell ref="C14:C15"/>
    <mergeCell ref="B14:B15"/>
    <mergeCell ref="A16:A17"/>
    <mergeCell ref="B16:B17"/>
    <mergeCell ref="C16:C17"/>
    <mergeCell ref="C6:C7"/>
    <mergeCell ref="B6:B7"/>
    <mergeCell ref="A6:A7"/>
    <mergeCell ref="A8:A9"/>
    <mergeCell ref="B8:B9"/>
    <mergeCell ref="C8:C9"/>
  </mergeCells>
  <phoneticPr fontId="2" type="noConversion"/>
  <pageMargins left="0.59055118110236227" right="0.55118110236220474" top="0.59055118110236227" bottom="0.19685039370078741" header="0.23622047244094491" footer="0"/>
  <pageSetup paperSize="9" scale="7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CRONOGRAMA FISICO FINANCEIRO</vt:lpstr>
      <vt:lpstr>'CRONOGRAMA FISICO FINANCEIRO'!Area_de_impressao</vt:lpstr>
    </vt:vector>
  </TitlesOfParts>
  <Company>Setop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Setop</dc:creator>
  <cp:lastModifiedBy>Éliton Fábio Santos</cp:lastModifiedBy>
  <cp:lastPrinted>2023-06-27T16:11:59Z</cp:lastPrinted>
  <dcterms:created xsi:type="dcterms:W3CDTF">2006-09-22T13:55:22Z</dcterms:created>
  <dcterms:modified xsi:type="dcterms:W3CDTF">2023-06-27T16:12:07Z</dcterms:modified>
</cp:coreProperties>
</file>