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EstaPasta_de_trabalho" defaultThemeVersion="124226"/>
  <bookViews>
    <workbookView xWindow="360" yWindow="105" windowWidth="14355" windowHeight="4695"/>
  </bookViews>
  <sheets>
    <sheet name="Plan1" sheetId="1" r:id="rId1"/>
    <sheet name="Plan2" sheetId="2" r:id="rId2"/>
    <sheet name="Plan3" sheetId="3" r:id="rId3"/>
  </sheets>
  <definedNames>
    <definedName name="_xlnm.Print_Area" localSheetId="0">Plan1!$B$2:$Q$48</definedName>
  </definedNames>
  <calcPr calcId="145621"/>
</workbook>
</file>

<file path=xl/calcChain.xml><?xml version="1.0" encoding="utf-8"?>
<calcChain xmlns="http://schemas.openxmlformats.org/spreadsheetml/2006/main">
  <c r="N39" i="1" l="1"/>
  <c r="P38" i="1"/>
  <c r="N38" i="1"/>
  <c r="L38" i="1"/>
  <c r="J38" i="1"/>
  <c r="H39" i="1"/>
  <c r="D38" i="1" l="1"/>
  <c r="E34" i="1" s="1"/>
  <c r="H38" i="1"/>
  <c r="F38" i="1"/>
  <c r="Q13" i="1"/>
  <c r="Q14" i="1"/>
  <c r="Q15" i="1"/>
  <c r="O13" i="1"/>
  <c r="O14" i="1"/>
  <c r="O15" i="1"/>
  <c r="M13" i="1"/>
  <c r="M14" i="1"/>
  <c r="M15" i="1"/>
  <c r="K13" i="1"/>
  <c r="K14" i="1"/>
  <c r="K15" i="1"/>
  <c r="I13" i="1"/>
  <c r="I14" i="1"/>
  <c r="I15" i="1"/>
  <c r="G13" i="1"/>
  <c r="G14" i="1"/>
  <c r="G15" i="1"/>
  <c r="Q12" i="1"/>
  <c r="O12" i="1"/>
  <c r="M12" i="1"/>
  <c r="K12" i="1"/>
  <c r="I12" i="1"/>
  <c r="G12" i="1"/>
  <c r="E16" i="1" l="1"/>
  <c r="O38" i="1"/>
  <c r="Q38" i="1"/>
  <c r="M38" i="1"/>
  <c r="K38" i="1"/>
  <c r="E12" i="1"/>
  <c r="E27" i="1"/>
  <c r="E23" i="1"/>
  <c r="E35" i="1"/>
  <c r="E31" i="1"/>
  <c r="E19" i="1"/>
  <c r="E30" i="1"/>
  <c r="E15" i="1"/>
  <c r="I38" i="1"/>
  <c r="E26" i="1"/>
  <c r="E22" i="1"/>
  <c r="E18" i="1"/>
  <c r="E14" i="1"/>
  <c r="G38" i="1"/>
  <c r="G39" i="1" s="1"/>
  <c r="E33" i="1"/>
  <c r="E29" i="1"/>
  <c r="E25" i="1"/>
  <c r="E21" i="1"/>
  <c r="E17" i="1"/>
  <c r="E13" i="1"/>
  <c r="E36" i="1"/>
  <c r="E32" i="1"/>
  <c r="E28" i="1"/>
  <c r="E24" i="1"/>
  <c r="E20" i="1"/>
  <c r="F39" i="1"/>
  <c r="I39" i="1" l="1"/>
  <c r="K39" i="1" s="1"/>
  <c r="M39" i="1" s="1"/>
  <c r="O39" i="1" s="1"/>
  <c r="Q39" i="1" s="1"/>
  <c r="J39" i="1"/>
  <c r="L39" i="1" s="1"/>
  <c r="P39" i="1" s="1"/>
  <c r="D39" i="1" l="1"/>
  <c r="E39" i="1" s="1"/>
</calcChain>
</file>

<file path=xl/sharedStrings.xml><?xml version="1.0" encoding="utf-8"?>
<sst xmlns="http://schemas.openxmlformats.org/spreadsheetml/2006/main" count="158" uniqueCount="20">
  <si>
    <t>CRONOGRAMA FÍSICO E FINANCEIRO</t>
  </si>
  <si>
    <t>Item</t>
  </si>
  <si>
    <t>Descrição</t>
  </si>
  <si>
    <t>Valor dos Serviços</t>
  </si>
  <si>
    <t>Grandes Itens (Etapas da obra)</t>
  </si>
  <si>
    <t>R$</t>
  </si>
  <si>
    <t>Peso %</t>
  </si>
  <si>
    <t/>
  </si>
  <si>
    <t>TOTAIS</t>
  </si>
  <si>
    <t>TOTAIS ACUMULADOS</t>
  </si>
  <si>
    <r>
      <t>Responsável Técnico:</t>
    </r>
    <r>
      <rPr>
        <sz val="11"/>
        <rFont val="Arial"/>
        <family val="2"/>
      </rPr>
      <t xml:space="preserve"> José Airton Junho dos Reis</t>
    </r>
  </si>
  <si>
    <r>
      <t>Nº CREA/CAU:</t>
    </r>
    <r>
      <rPr>
        <sz val="11"/>
        <rFont val="Arial"/>
        <family val="2"/>
      </rPr>
      <t xml:space="preserve"> 56.250/D</t>
    </r>
  </si>
  <si>
    <t>SERVIÇOS PRELIMINARES</t>
  </si>
  <si>
    <t>DRENAGEM</t>
  </si>
  <si>
    <t>PAVIMENTAÇÃO EM BLOQUETE SEXTAVADO</t>
  </si>
  <si>
    <t>Carimbo e Assinatura do Responsável Técnico</t>
  </si>
  <si>
    <r>
      <t xml:space="preserve">PREFEITURA MUNICIPAL DE CONCEIÇÃO DOS OUROS
</t>
    </r>
    <r>
      <rPr>
        <sz val="12"/>
        <rFont val="Arial"/>
        <family val="2"/>
      </rPr>
      <t>Praça José Maria de Souza, 01 - Centro, CEP 37.548-000</t>
    </r>
  </si>
  <si>
    <r>
      <t>Município:</t>
    </r>
    <r>
      <rPr>
        <sz val="11"/>
        <rFont val="Arial"/>
        <family val="2"/>
      </rPr>
      <t xml:space="preserve"> Conceição dos Ouros</t>
    </r>
  </si>
  <si>
    <r>
      <t>Projeto:</t>
    </r>
    <r>
      <rPr>
        <sz val="11"/>
        <rFont val="Arial"/>
        <family val="2"/>
      </rPr>
      <t xml:space="preserve"> Pavimentação de estradas vicinais do município</t>
    </r>
  </si>
  <si>
    <r>
      <t>Data:</t>
    </r>
    <r>
      <rPr>
        <sz val="11"/>
        <rFont val="Arial"/>
        <family val="2"/>
      </rPr>
      <t xml:space="preserve"> 29/03/2023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</si>
</sst>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_(&quot;R$&quot;\ * #,##0.00_);_(&quot;R$&quot;\ * \(#,##0.00\);_(&quot;R$&quot;\ * &quot;-&quot;??_);_(@_)"/>
    <numFmt numFmtId="165" formatCode="_(* #,##0.00_);_(* \(#,##0.00\);_(* &quot;-&quot;??_);_(@_)"/>
    <numFmt numFmtId="166" formatCode="_-* #,##0.00_-;[Red]\-* #,##0.00_-;_-* &quot;-&quot;??_-;_-@_-"/>
    <numFmt numFmtId="167" formatCode="00\º\ &quot;MÊS&quot;"/>
    <numFmt numFmtId="168" formatCode="&quot;R$ &quot;#,##0.00_);[Red]\(&quot;R$ &quot;#,##0.00\)"/>
    <numFmt numFmtId="169" formatCode="_(&quot;R$ &quot;* #,##0.00_);_(&quot;R$ &quot;* \(#,##0.00\);_(&quot;R$ 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b/>
      <sz val="16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</fills>
  <borders count="21">
    <border>
      <left/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4" fontId="2" fillId="0" borderId="19">
      <alignment vertical="justify"/>
    </xf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" fillId="0" borderId="0"/>
  </cellStyleXfs>
  <cellXfs count="70">
    <xf numFmtId="0" fontId="0" fillId="0" borderId="0" xfId="0"/>
    <xf numFmtId="0" fontId="0" fillId="0" borderId="0" xfId="0"/>
    <xf numFmtId="0" fontId="2" fillId="3" borderId="0" xfId="11" applyFont="1" applyFill="1" applyAlignment="1">
      <alignment horizontal="center" vertical="center"/>
    </xf>
    <xf numFmtId="0" fontId="2" fillId="3" borderId="0" xfId="11" applyFont="1" applyFill="1" applyBorder="1" applyAlignment="1">
      <alignment vertical="center"/>
    </xf>
    <xf numFmtId="0" fontId="5" fillId="3" borderId="16" xfId="11" applyFont="1" applyFill="1" applyBorder="1" applyAlignment="1">
      <alignment vertical="center"/>
    </xf>
    <xf numFmtId="0" fontId="5" fillId="3" borderId="17" xfId="11" applyFont="1" applyFill="1" applyBorder="1" applyAlignment="1">
      <alignment vertical="center"/>
    </xf>
    <xf numFmtId="0" fontId="5" fillId="3" borderId="18" xfId="11" applyFont="1" applyFill="1" applyBorder="1" applyAlignment="1">
      <alignment vertical="center"/>
    </xf>
    <xf numFmtId="0" fontId="5" fillId="3" borderId="5" xfId="11" applyFont="1" applyFill="1" applyBorder="1" applyAlignment="1">
      <alignment horizontal="left" vertical="center"/>
    </xf>
    <xf numFmtId="0" fontId="5" fillId="2" borderId="1" xfId="11" applyFont="1" applyFill="1" applyBorder="1" applyAlignment="1">
      <alignment horizontal="center" vertical="center"/>
    </xf>
    <xf numFmtId="0" fontId="6" fillId="0" borderId="0" xfId="11" applyFont="1" applyAlignment="1">
      <alignment vertical="center"/>
    </xf>
    <xf numFmtId="0" fontId="6" fillId="0" borderId="0" xfId="11" applyFont="1"/>
    <xf numFmtId="0" fontId="5" fillId="2" borderId="10" xfId="11" applyFont="1" applyFill="1" applyBorder="1" applyAlignment="1">
      <alignment vertical="center"/>
    </xf>
    <xf numFmtId="168" fontId="5" fillId="2" borderId="9" xfId="11" applyNumberFormat="1" applyFont="1" applyFill="1" applyBorder="1" applyAlignment="1">
      <alignment horizontal="center" vertical="center"/>
    </xf>
    <xf numFmtId="0" fontId="5" fillId="2" borderId="11" xfId="11" applyFont="1" applyFill="1" applyBorder="1" applyAlignment="1">
      <alignment horizontal="center" vertical="center"/>
    </xf>
    <xf numFmtId="168" fontId="5" fillId="2" borderId="12" xfId="11" applyNumberFormat="1" applyFont="1" applyFill="1" applyBorder="1" applyAlignment="1">
      <alignment horizontal="center" vertical="center"/>
    </xf>
    <xf numFmtId="0" fontId="5" fillId="2" borderId="9" xfId="11" applyFont="1" applyFill="1" applyBorder="1" applyAlignment="1">
      <alignment horizontal="center" vertical="center"/>
    </xf>
    <xf numFmtId="0" fontId="2" fillId="0" borderId="0" xfId="11" applyBorder="1" applyAlignment="1">
      <alignment vertical="center"/>
    </xf>
    <xf numFmtId="0" fontId="2" fillId="0" borderId="0" xfId="11" applyBorder="1"/>
    <xf numFmtId="0" fontId="5" fillId="3" borderId="6" xfId="11" applyNumberFormat="1" applyFont="1" applyFill="1" applyBorder="1" applyAlignment="1">
      <alignment horizontal="center" vertical="center"/>
    </xf>
    <xf numFmtId="166" fontId="3" fillId="3" borderId="13" xfId="11" applyNumberFormat="1" applyFont="1" applyFill="1" applyBorder="1" applyAlignment="1">
      <alignment vertical="center" wrapText="1"/>
    </xf>
    <xf numFmtId="165" fontId="3" fillId="3" borderId="6" xfId="10" applyFont="1" applyFill="1" applyBorder="1" applyAlignment="1">
      <alignment vertical="center" wrapText="1"/>
    </xf>
    <xf numFmtId="10" fontId="5" fillId="3" borderId="8" xfId="9" applyNumberFormat="1" applyFont="1" applyFill="1" applyBorder="1" applyAlignment="1">
      <alignment horizontal="center" vertical="center" wrapText="1"/>
    </xf>
    <xf numFmtId="165" fontId="3" fillId="3" borderId="5" xfId="10" applyFont="1" applyFill="1" applyBorder="1" applyAlignment="1">
      <alignment vertical="center" wrapText="1"/>
    </xf>
    <xf numFmtId="10" fontId="3" fillId="3" borderId="6" xfId="9" applyNumberFormat="1" applyFont="1" applyFill="1" applyBorder="1" applyAlignment="1">
      <alignment vertical="center" wrapText="1"/>
    </xf>
    <xf numFmtId="10" fontId="3" fillId="3" borderId="6" xfId="11" applyNumberFormat="1" applyFont="1" applyFill="1" applyBorder="1" applyAlignment="1">
      <alignment vertical="center" wrapText="1"/>
    </xf>
    <xf numFmtId="0" fontId="5" fillId="3" borderId="7" xfId="11" applyNumberFormat="1" applyFont="1" applyFill="1" applyBorder="1" applyAlignment="1">
      <alignment horizontal="center" vertical="center"/>
    </xf>
    <xf numFmtId="165" fontId="3" fillId="3" borderId="7" xfId="10" applyFont="1" applyFill="1" applyBorder="1" applyAlignment="1">
      <alignment vertical="center" wrapText="1"/>
    </xf>
    <xf numFmtId="165" fontId="3" fillId="3" borderId="2" xfId="10" applyFont="1" applyFill="1" applyBorder="1" applyAlignment="1">
      <alignment vertical="center" wrapText="1"/>
    </xf>
    <xf numFmtId="10" fontId="3" fillId="3" borderId="7" xfId="9" applyNumberFormat="1" applyFont="1" applyFill="1" applyBorder="1" applyAlignment="1">
      <alignment vertical="center" wrapText="1"/>
    </xf>
    <xf numFmtId="10" fontId="3" fillId="3" borderId="7" xfId="11" applyNumberFormat="1" applyFont="1" applyFill="1" applyBorder="1" applyAlignment="1">
      <alignment vertical="center" wrapText="1"/>
    </xf>
    <xf numFmtId="0" fontId="3" fillId="3" borderId="0" xfId="11" applyFont="1" applyFill="1" applyBorder="1" applyAlignment="1">
      <alignment horizontal="center" vertical="center"/>
    </xf>
    <xf numFmtId="0" fontId="3" fillId="3" borderId="0" xfId="11" applyFont="1" applyFill="1" applyBorder="1" applyAlignment="1">
      <alignment vertical="center"/>
    </xf>
    <xf numFmtId="165" fontId="3" fillId="3" borderId="0" xfId="10" applyFont="1" applyFill="1" applyBorder="1" applyAlignment="1">
      <alignment vertical="center"/>
    </xf>
    <xf numFmtId="9" fontId="5" fillId="3" borderId="0" xfId="9" applyFont="1" applyFill="1" applyBorder="1" applyAlignment="1">
      <alignment horizontal="center" vertical="center"/>
    </xf>
    <xf numFmtId="9" fontId="3" fillId="3" borderId="0" xfId="11" applyNumberFormat="1" applyFont="1" applyFill="1" applyBorder="1" applyAlignment="1">
      <alignment vertical="center"/>
    </xf>
    <xf numFmtId="165" fontId="5" fillId="3" borderId="7" xfId="10" applyNumberFormat="1" applyFont="1" applyFill="1" applyBorder="1" applyAlignment="1">
      <alignment vertical="center"/>
    </xf>
    <xf numFmtId="10" fontId="3" fillId="3" borderId="14" xfId="9" applyNumberFormat="1" applyFont="1" applyFill="1" applyBorder="1" applyAlignment="1">
      <alignment vertical="center"/>
    </xf>
    <xf numFmtId="165" fontId="3" fillId="3" borderId="2" xfId="10" applyNumberFormat="1" applyFont="1" applyFill="1" applyBorder="1" applyAlignment="1">
      <alignment vertical="center"/>
    </xf>
    <xf numFmtId="10" fontId="3" fillId="3" borderId="7" xfId="10" applyNumberFormat="1" applyFont="1" applyFill="1" applyBorder="1" applyAlignment="1">
      <alignment vertical="center"/>
    </xf>
    <xf numFmtId="165" fontId="3" fillId="3" borderId="7" xfId="10" applyNumberFormat="1" applyFont="1" applyFill="1" applyBorder="1" applyAlignment="1">
      <alignment vertical="center"/>
    </xf>
    <xf numFmtId="165" fontId="5" fillId="3" borderId="7" xfId="11" applyNumberFormat="1" applyFont="1" applyFill="1" applyBorder="1" applyAlignment="1">
      <alignment vertical="center"/>
    </xf>
    <xf numFmtId="165" fontId="3" fillId="3" borderId="2" xfId="11" applyNumberFormat="1" applyFont="1" applyFill="1" applyBorder="1" applyAlignment="1">
      <alignment vertical="center"/>
    </xf>
    <xf numFmtId="10" fontId="3" fillId="3" borderId="7" xfId="11" applyNumberFormat="1" applyFont="1" applyFill="1" applyBorder="1" applyAlignment="1">
      <alignment vertical="center"/>
    </xf>
    <xf numFmtId="165" fontId="3" fillId="3" borderId="7" xfId="11" applyNumberFormat="1" applyFont="1" applyFill="1" applyBorder="1" applyAlignment="1">
      <alignment vertical="center"/>
    </xf>
    <xf numFmtId="10" fontId="3" fillId="3" borderId="7" xfId="9" applyNumberFormat="1" applyFont="1" applyFill="1" applyBorder="1" applyAlignment="1">
      <alignment vertical="center"/>
    </xf>
    <xf numFmtId="0" fontId="2" fillId="3" borderId="0" xfId="11" applyFont="1" applyFill="1" applyAlignment="1">
      <alignment horizontal="left" vertical="center"/>
    </xf>
    <xf numFmtId="0" fontId="5" fillId="3" borderId="0" xfId="11" applyFont="1" applyFill="1" applyBorder="1" applyAlignment="1">
      <alignment vertical="center"/>
    </xf>
    <xf numFmtId="0" fontId="5" fillId="3" borderId="0" xfId="11" applyFont="1" applyFill="1" applyBorder="1" applyAlignment="1">
      <alignment horizontal="left" vertical="center"/>
    </xf>
    <xf numFmtId="0" fontId="5" fillId="3" borderId="18" xfId="11" applyFont="1" applyFill="1" applyBorder="1" applyAlignment="1">
      <alignment horizontal="left" vertical="center"/>
    </xf>
    <xf numFmtId="0" fontId="5" fillId="3" borderId="4" xfId="11" applyFont="1" applyFill="1" applyBorder="1" applyAlignment="1">
      <alignment horizontal="left" vertical="center"/>
    </xf>
    <xf numFmtId="0" fontId="5" fillId="3" borderId="15" xfId="11" applyFont="1" applyFill="1" applyBorder="1" applyAlignment="1">
      <alignment vertical="center"/>
    </xf>
    <xf numFmtId="0" fontId="5" fillId="3" borderId="3" xfId="11" applyFont="1" applyFill="1" applyBorder="1" applyAlignment="1">
      <alignment vertical="center"/>
    </xf>
    <xf numFmtId="0" fontId="5" fillId="3" borderId="4" xfId="11" applyFont="1" applyFill="1" applyBorder="1" applyAlignment="1">
      <alignment vertical="center"/>
    </xf>
    <xf numFmtId="0" fontId="5" fillId="3" borderId="13" xfId="11" applyFont="1" applyFill="1" applyBorder="1" applyAlignment="1">
      <alignment vertical="center"/>
    </xf>
    <xf numFmtId="0" fontId="6" fillId="3" borderId="0" xfId="11" applyFont="1" applyFill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20" xfId="0" applyFont="1" applyBorder="1" applyAlignment="1">
      <alignment horizontal="center"/>
    </xf>
    <xf numFmtId="0" fontId="4" fillId="3" borderId="7" xfId="11" applyFont="1" applyFill="1" applyBorder="1" applyAlignment="1">
      <alignment horizontal="center" vertical="center" wrapText="1"/>
    </xf>
    <xf numFmtId="0" fontId="9" fillId="3" borderId="7" xfId="11" applyFont="1" applyFill="1" applyBorder="1" applyAlignment="1">
      <alignment horizontal="center" vertical="center"/>
    </xf>
    <xf numFmtId="0" fontId="4" fillId="3" borderId="7" xfId="11" applyFont="1" applyFill="1" applyBorder="1" applyAlignment="1">
      <alignment horizontal="center" vertical="center"/>
    </xf>
    <xf numFmtId="167" fontId="5" fillId="2" borderId="1" xfId="11" applyNumberFormat="1" applyFont="1" applyFill="1" applyBorder="1" applyAlignment="1">
      <alignment horizontal="center" vertical="center"/>
    </xf>
    <xf numFmtId="167" fontId="5" fillId="2" borderId="2" xfId="11" applyNumberFormat="1" applyFont="1" applyFill="1" applyBorder="1" applyAlignment="1">
      <alignment horizontal="center" vertical="center"/>
    </xf>
    <xf numFmtId="0" fontId="5" fillId="3" borderId="7" xfId="11" applyFont="1" applyFill="1" applyBorder="1" applyAlignment="1">
      <alignment horizontal="center" vertical="center"/>
    </xf>
    <xf numFmtId="0" fontId="5" fillId="3" borderId="1" xfId="11" applyFont="1" applyFill="1" applyBorder="1" applyAlignment="1">
      <alignment horizontal="center" vertical="center"/>
    </xf>
    <xf numFmtId="0" fontId="7" fillId="4" borderId="7" xfId="11" applyFont="1" applyFill="1" applyBorder="1" applyAlignment="1">
      <alignment horizontal="center" vertical="center"/>
    </xf>
    <xf numFmtId="0" fontId="5" fillId="2" borderId="7" xfId="11" applyFont="1" applyFill="1" applyBorder="1" applyAlignment="1">
      <alignment horizontal="center" vertical="center"/>
    </xf>
    <xf numFmtId="0" fontId="5" fillId="2" borderId="9" xfId="11" applyFont="1" applyFill="1" applyBorder="1" applyAlignment="1">
      <alignment horizontal="center" vertical="center"/>
    </xf>
    <xf numFmtId="0" fontId="5" fillId="2" borderId="14" xfId="11" applyFont="1" applyFill="1" applyBorder="1" applyAlignment="1">
      <alignment horizontal="center" vertical="center"/>
    </xf>
    <xf numFmtId="167" fontId="5" fillId="2" borderId="7" xfId="11" applyNumberFormat="1" applyFont="1" applyFill="1" applyBorder="1" applyAlignment="1">
      <alignment horizontal="center" vertical="center"/>
    </xf>
  </cellXfs>
  <cellStyles count="17">
    <cellStyle name="Moeda 2" xfId="6"/>
    <cellStyle name="Moeda 3" xfId="2"/>
    <cellStyle name="Moeda 3 2" xfId="15"/>
    <cellStyle name="Normal" xfId="0" builtinId="0"/>
    <cellStyle name="Normal 10" xfId="12"/>
    <cellStyle name="Normal 2" xfId="4"/>
    <cellStyle name="Normal 2 2" xfId="11"/>
    <cellStyle name="Normal 2 3" xfId="5"/>
    <cellStyle name="Normal 3" xfId="8"/>
    <cellStyle name="Normal 3 2" xfId="16"/>
    <cellStyle name="Porcentagem 2" xfId="9"/>
    <cellStyle name="Porcentagem 2 2" xfId="14"/>
    <cellStyle name="Vírgula 2" xfId="3"/>
    <cellStyle name="Vírgula 2 3" xfId="13"/>
    <cellStyle name="Vírgula 3" xfId="1"/>
    <cellStyle name="Vírgula 4" xfId="10"/>
    <cellStyle name="Vírgula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B1:U52"/>
  <sheetViews>
    <sheetView tabSelected="1" topLeftCell="B1" zoomScale="90" zoomScaleNormal="90" workbookViewId="0">
      <selection activeCell="I43" sqref="I43"/>
    </sheetView>
  </sheetViews>
  <sheetFormatPr defaultRowHeight="15" x14ac:dyDescent="0.25"/>
  <cols>
    <col min="3" max="3" width="34.7109375" customWidth="1"/>
    <col min="4" max="4" width="15.42578125" customWidth="1"/>
    <col min="6" max="6" width="12.7109375" bestFit="1" customWidth="1"/>
    <col min="7" max="7" width="10" customWidth="1"/>
    <col min="8" max="8" width="12.7109375" bestFit="1" customWidth="1"/>
    <col min="10" max="10" width="14" customWidth="1"/>
    <col min="12" max="12" width="14.5703125" bestFit="1" customWidth="1"/>
    <col min="14" max="14" width="14.5703125" bestFit="1" customWidth="1"/>
    <col min="16" max="16" width="14.5703125" bestFit="1" customWidth="1"/>
  </cols>
  <sheetData>
    <row r="1" spans="2:2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2:21" ht="49.5" customHeight="1" x14ac:dyDescent="0.25">
      <c r="B2" s="58" t="s">
        <v>16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1"/>
      <c r="S2" s="1"/>
      <c r="T2" s="1"/>
      <c r="U2" s="1"/>
    </row>
    <row r="3" spans="2:21" ht="18" x14ac:dyDescent="0.25">
      <c r="B3" s="60" t="s">
        <v>0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1"/>
      <c r="S3" s="1"/>
      <c r="T3" s="1"/>
      <c r="U3" s="1"/>
    </row>
    <row r="4" spans="2:21" x14ac:dyDescent="0.25">
      <c r="B4" s="50" t="s">
        <v>17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5"/>
      <c r="R4" s="1"/>
      <c r="S4" s="1"/>
      <c r="T4" s="1"/>
      <c r="U4" s="1"/>
    </row>
    <row r="5" spans="2:21" x14ac:dyDescent="0.25">
      <c r="B5" s="51" t="s">
        <v>18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52"/>
      <c r="R5" s="1"/>
      <c r="S5" s="1"/>
      <c r="T5" s="1"/>
      <c r="U5" s="1"/>
    </row>
    <row r="6" spans="2:21" x14ac:dyDescent="0.25">
      <c r="B6" s="51" t="s">
        <v>10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52"/>
      <c r="R6" s="1"/>
      <c r="S6" s="1"/>
      <c r="T6" s="1"/>
      <c r="U6" s="1"/>
    </row>
    <row r="7" spans="2:21" x14ac:dyDescent="0.25">
      <c r="B7" s="51" t="s">
        <v>11</v>
      </c>
      <c r="C7" s="46"/>
      <c r="D7" s="46"/>
      <c r="E7" s="46"/>
      <c r="F7" s="46"/>
      <c r="G7" s="46"/>
      <c r="H7" s="46"/>
      <c r="I7" s="47"/>
      <c r="J7" s="47"/>
      <c r="K7" s="47"/>
      <c r="L7" s="47"/>
      <c r="M7" s="47"/>
      <c r="N7" s="47"/>
      <c r="O7" s="47"/>
      <c r="P7" s="47"/>
      <c r="Q7" s="49"/>
      <c r="R7" s="1"/>
      <c r="S7" s="1"/>
      <c r="T7" s="1"/>
      <c r="U7" s="1"/>
    </row>
    <row r="8" spans="2:21" x14ac:dyDescent="0.25">
      <c r="B8" s="53" t="s">
        <v>19</v>
      </c>
      <c r="C8" s="6"/>
      <c r="D8" s="6"/>
      <c r="E8" s="6"/>
      <c r="F8" s="6"/>
      <c r="G8" s="6"/>
      <c r="H8" s="6"/>
      <c r="I8" s="6"/>
      <c r="J8" s="6"/>
      <c r="K8" s="48"/>
      <c r="L8" s="48"/>
      <c r="M8" s="48"/>
      <c r="N8" s="48"/>
      <c r="O8" s="48"/>
      <c r="P8" s="48"/>
      <c r="Q8" s="7"/>
      <c r="R8" s="1"/>
      <c r="S8" s="1"/>
      <c r="T8" s="1"/>
      <c r="U8" s="1"/>
    </row>
    <row r="9" spans="2:21" ht="15.75" x14ac:dyDescent="0.25">
      <c r="B9" s="65" t="s">
        <v>0</v>
      </c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1"/>
      <c r="S9" s="1"/>
      <c r="T9" s="1"/>
      <c r="U9" s="1"/>
    </row>
    <row r="10" spans="2:21" x14ac:dyDescent="0.25">
      <c r="B10" s="66" t="s">
        <v>1</v>
      </c>
      <c r="C10" s="8" t="s">
        <v>2</v>
      </c>
      <c r="D10" s="66" t="s">
        <v>3</v>
      </c>
      <c r="E10" s="68"/>
      <c r="F10" s="62">
        <v>1</v>
      </c>
      <c r="G10" s="69"/>
      <c r="H10" s="69">
        <v>2</v>
      </c>
      <c r="I10" s="69"/>
      <c r="J10" s="69">
        <v>3</v>
      </c>
      <c r="K10" s="69"/>
      <c r="L10" s="61">
        <v>4</v>
      </c>
      <c r="M10" s="62"/>
      <c r="N10" s="61">
        <v>5</v>
      </c>
      <c r="O10" s="62"/>
      <c r="P10" s="61">
        <v>6</v>
      </c>
      <c r="Q10" s="62"/>
      <c r="R10" s="9"/>
      <c r="S10" s="10"/>
      <c r="T10" s="10"/>
      <c r="U10" s="10"/>
    </row>
    <row r="11" spans="2:21" ht="15.75" thickBot="1" x14ac:dyDescent="0.3">
      <c r="B11" s="67"/>
      <c r="C11" s="11" t="s">
        <v>4</v>
      </c>
      <c r="D11" s="12" t="s">
        <v>5</v>
      </c>
      <c r="E11" s="13" t="s">
        <v>6</v>
      </c>
      <c r="F11" s="14" t="s">
        <v>5</v>
      </c>
      <c r="G11" s="15" t="s">
        <v>6</v>
      </c>
      <c r="H11" s="12" t="s">
        <v>5</v>
      </c>
      <c r="I11" s="15" t="s">
        <v>6</v>
      </c>
      <c r="J11" s="12" t="s">
        <v>5</v>
      </c>
      <c r="K11" s="15" t="s">
        <v>6</v>
      </c>
      <c r="L11" s="12" t="s">
        <v>5</v>
      </c>
      <c r="M11" s="15" t="s">
        <v>6</v>
      </c>
      <c r="N11" s="12" t="s">
        <v>5</v>
      </c>
      <c r="O11" s="15" t="s">
        <v>6</v>
      </c>
      <c r="P11" s="12" t="s">
        <v>5</v>
      </c>
      <c r="Q11" s="15" t="s">
        <v>6</v>
      </c>
      <c r="R11" s="16"/>
      <c r="S11" s="17"/>
      <c r="T11" s="1"/>
      <c r="U11" s="1"/>
    </row>
    <row r="12" spans="2:21" ht="15" customHeight="1" x14ac:dyDescent="0.25">
      <c r="B12" s="18">
        <v>1</v>
      </c>
      <c r="C12" s="19" t="s">
        <v>12</v>
      </c>
      <c r="D12" s="20">
        <v>1666.63</v>
      </c>
      <c r="E12" s="21">
        <f>IFERROR(D12/$D$38,"")</f>
        <v>9.0491983613894076E-4</v>
      </c>
      <c r="F12" s="22">
        <v>1666.63</v>
      </c>
      <c r="G12" s="23">
        <f>IFERROR(F12/D12,"")</f>
        <v>1</v>
      </c>
      <c r="H12" s="20">
        <v>0</v>
      </c>
      <c r="I12" s="23">
        <f>IFERROR(H12/D12,"")</f>
        <v>0</v>
      </c>
      <c r="J12" s="20">
        <v>0</v>
      </c>
      <c r="K12" s="23">
        <f>IFERROR(J12/D12,"")</f>
        <v>0</v>
      </c>
      <c r="L12" s="20">
        <v>0</v>
      </c>
      <c r="M12" s="24">
        <f>IFERROR(L12/D12,"")</f>
        <v>0</v>
      </c>
      <c r="N12" s="20">
        <v>0</v>
      </c>
      <c r="O12" s="24">
        <f>IFERROR(N12/D12,"")</f>
        <v>0</v>
      </c>
      <c r="P12" s="20">
        <v>0</v>
      </c>
      <c r="Q12" s="24">
        <f>IFERROR(P12/D12,"")</f>
        <v>0</v>
      </c>
      <c r="R12" s="16"/>
      <c r="S12" s="17"/>
      <c r="T12" s="1"/>
      <c r="U12" s="1"/>
    </row>
    <row r="13" spans="2:21" ht="15" customHeight="1" x14ac:dyDescent="0.25">
      <c r="B13" s="25">
        <v>2</v>
      </c>
      <c r="C13" s="19" t="s">
        <v>13</v>
      </c>
      <c r="D13" s="26">
        <v>418813.32</v>
      </c>
      <c r="E13" s="21">
        <f t="shared" ref="E13:E36" si="0">IFERROR(D13/$D$38,"")</f>
        <v>0.22740049135513324</v>
      </c>
      <c r="F13" s="27">
        <v>83762.66</v>
      </c>
      <c r="G13" s="23">
        <f t="shared" ref="G13:G15" si="1">IFERROR(F13/D13,"")</f>
        <v>0.19999999044920538</v>
      </c>
      <c r="H13" s="26">
        <v>83762.66</v>
      </c>
      <c r="I13" s="23">
        <f t="shared" ref="I13:I15" si="2">IFERROR(H13/D13,"")</f>
        <v>0.19999999044920538</v>
      </c>
      <c r="J13" s="26">
        <v>62822</v>
      </c>
      <c r="K13" s="23">
        <f t="shared" ref="K13:K15" si="3">IFERROR(J13/D13,"")</f>
        <v>0.15000000477539729</v>
      </c>
      <c r="L13" s="26">
        <v>62822</v>
      </c>
      <c r="M13" s="24">
        <f t="shared" ref="M13:M15" si="4">IFERROR(L13/D13,"")</f>
        <v>0.15000000477539729</v>
      </c>
      <c r="N13" s="26">
        <v>62822</v>
      </c>
      <c r="O13" s="24">
        <f t="shared" ref="O13:O15" si="5">IFERROR(N13/D13,"")</f>
        <v>0.15000000477539729</v>
      </c>
      <c r="P13" s="26">
        <v>62822</v>
      </c>
      <c r="Q13" s="24">
        <f t="shared" ref="Q13:Q15" si="6">IFERROR(P13/D13,"")</f>
        <v>0.15000000477539729</v>
      </c>
      <c r="R13" s="16"/>
      <c r="S13" s="17"/>
      <c r="T13" s="1"/>
      <c r="U13" s="1"/>
    </row>
    <row r="14" spans="2:21" ht="28.5" x14ac:dyDescent="0.25">
      <c r="B14" s="25">
        <v>3</v>
      </c>
      <c r="C14" s="19" t="s">
        <v>14</v>
      </c>
      <c r="D14" s="26">
        <v>1421263.3</v>
      </c>
      <c r="E14" s="21">
        <f t="shared" si="0"/>
        <v>0.77169458880872788</v>
      </c>
      <c r="F14" s="27">
        <v>284252.65999999997</v>
      </c>
      <c r="G14" s="23">
        <f t="shared" si="1"/>
        <v>0.19999999999999998</v>
      </c>
      <c r="H14" s="26">
        <v>284252.65999999997</v>
      </c>
      <c r="I14" s="23">
        <f t="shared" si="2"/>
        <v>0.19999999999999998</v>
      </c>
      <c r="J14" s="26">
        <v>213189.5</v>
      </c>
      <c r="K14" s="23">
        <f t="shared" si="3"/>
        <v>0.15000000351799697</v>
      </c>
      <c r="L14" s="26">
        <v>213189.5</v>
      </c>
      <c r="M14" s="24">
        <f t="shared" si="4"/>
        <v>0.15000000351799697</v>
      </c>
      <c r="N14" s="26">
        <v>213189.5</v>
      </c>
      <c r="O14" s="24">
        <f t="shared" si="5"/>
        <v>0.15000000351799697</v>
      </c>
      <c r="P14" s="26">
        <v>213189.5</v>
      </c>
      <c r="Q14" s="24">
        <f t="shared" si="6"/>
        <v>0.15000000351799697</v>
      </c>
      <c r="R14" s="16"/>
      <c r="S14" s="17"/>
      <c r="T14" s="1"/>
      <c r="U14" s="1"/>
    </row>
    <row r="15" spans="2:21" ht="15" customHeight="1" x14ac:dyDescent="0.25">
      <c r="B15" s="25">
        <v>4</v>
      </c>
      <c r="C15" s="19"/>
      <c r="D15" s="26"/>
      <c r="E15" s="21">
        <f t="shared" si="0"/>
        <v>0</v>
      </c>
      <c r="F15" s="27"/>
      <c r="G15" s="23" t="str">
        <f t="shared" si="1"/>
        <v/>
      </c>
      <c r="H15" s="26"/>
      <c r="I15" s="23" t="str">
        <f t="shared" si="2"/>
        <v/>
      </c>
      <c r="J15" s="26"/>
      <c r="K15" s="23" t="str">
        <f t="shared" si="3"/>
        <v/>
      </c>
      <c r="L15" s="26"/>
      <c r="M15" s="24" t="str">
        <f t="shared" si="4"/>
        <v/>
      </c>
      <c r="N15" s="26"/>
      <c r="O15" s="24" t="str">
        <f t="shared" si="5"/>
        <v/>
      </c>
      <c r="P15" s="26"/>
      <c r="Q15" s="24" t="str">
        <f t="shared" si="6"/>
        <v/>
      </c>
      <c r="R15" s="16"/>
      <c r="S15" s="17"/>
      <c r="T15" s="1"/>
      <c r="U15" s="1"/>
    </row>
    <row r="16" spans="2:21" x14ac:dyDescent="0.25">
      <c r="B16" s="25">
        <v>5</v>
      </c>
      <c r="C16" s="19"/>
      <c r="D16" s="26"/>
      <c r="E16" s="21">
        <f t="shared" si="0"/>
        <v>0</v>
      </c>
      <c r="F16" s="27">
        <v>0</v>
      </c>
      <c r="G16" s="28" t="s">
        <v>7</v>
      </c>
      <c r="H16" s="26"/>
      <c r="I16" s="28" t="s">
        <v>7</v>
      </c>
      <c r="J16" s="26">
        <v>0</v>
      </c>
      <c r="K16" s="28" t="s">
        <v>7</v>
      </c>
      <c r="L16" s="26"/>
      <c r="M16" s="29" t="s">
        <v>7</v>
      </c>
      <c r="N16" s="26"/>
      <c r="O16" s="29" t="s">
        <v>7</v>
      </c>
      <c r="P16" s="26">
        <v>0</v>
      </c>
      <c r="Q16" s="29" t="s">
        <v>7</v>
      </c>
      <c r="R16" s="16"/>
      <c r="S16" s="17"/>
      <c r="T16" s="1"/>
      <c r="U16" s="1"/>
    </row>
    <row r="17" spans="2:19" x14ac:dyDescent="0.25">
      <c r="B17" s="25">
        <v>6</v>
      </c>
      <c r="C17" s="19"/>
      <c r="D17" s="26"/>
      <c r="E17" s="21">
        <f t="shared" si="0"/>
        <v>0</v>
      </c>
      <c r="F17" s="27">
        <v>0</v>
      </c>
      <c r="G17" s="28" t="s">
        <v>7</v>
      </c>
      <c r="H17" s="26"/>
      <c r="I17" s="28" t="s">
        <v>7</v>
      </c>
      <c r="J17" s="26"/>
      <c r="K17" s="28" t="s">
        <v>7</v>
      </c>
      <c r="L17" s="26"/>
      <c r="M17" s="29" t="s">
        <v>7</v>
      </c>
      <c r="N17" s="26"/>
      <c r="O17" s="29" t="s">
        <v>7</v>
      </c>
      <c r="P17" s="26"/>
      <c r="Q17" s="29" t="s">
        <v>7</v>
      </c>
      <c r="R17" s="16"/>
      <c r="S17" s="17"/>
    </row>
    <row r="18" spans="2:19" x14ac:dyDescent="0.25">
      <c r="B18" s="25">
        <v>7</v>
      </c>
      <c r="C18" s="19"/>
      <c r="D18" s="26"/>
      <c r="E18" s="21">
        <f t="shared" si="0"/>
        <v>0</v>
      </c>
      <c r="F18" s="27">
        <v>0</v>
      </c>
      <c r="G18" s="28" t="s">
        <v>7</v>
      </c>
      <c r="H18" s="26"/>
      <c r="I18" s="28" t="s">
        <v>7</v>
      </c>
      <c r="J18" s="26"/>
      <c r="K18" s="28" t="s">
        <v>7</v>
      </c>
      <c r="L18" s="26">
        <v>0</v>
      </c>
      <c r="M18" s="29" t="s">
        <v>7</v>
      </c>
      <c r="N18" s="26"/>
      <c r="O18" s="29" t="s">
        <v>7</v>
      </c>
      <c r="P18" s="26"/>
      <c r="Q18" s="29" t="s">
        <v>7</v>
      </c>
      <c r="R18" s="16"/>
      <c r="S18" s="17"/>
    </row>
    <row r="19" spans="2:19" x14ac:dyDescent="0.25">
      <c r="B19" s="25">
        <v>8</v>
      </c>
      <c r="C19" s="19"/>
      <c r="D19" s="26"/>
      <c r="E19" s="21">
        <f t="shared" si="0"/>
        <v>0</v>
      </c>
      <c r="F19" s="27">
        <v>0</v>
      </c>
      <c r="G19" s="28" t="s">
        <v>7</v>
      </c>
      <c r="H19" s="26"/>
      <c r="I19" s="28" t="s">
        <v>7</v>
      </c>
      <c r="J19" s="26"/>
      <c r="K19" s="28" t="s">
        <v>7</v>
      </c>
      <c r="L19" s="26"/>
      <c r="M19" s="29" t="s">
        <v>7</v>
      </c>
      <c r="N19" s="26"/>
      <c r="O19" s="29" t="s">
        <v>7</v>
      </c>
      <c r="P19" s="26"/>
      <c r="Q19" s="29" t="s">
        <v>7</v>
      </c>
      <c r="R19" s="16"/>
      <c r="S19" s="17"/>
    </row>
    <row r="20" spans="2:19" x14ac:dyDescent="0.25">
      <c r="B20" s="25">
        <v>9</v>
      </c>
      <c r="C20" s="19"/>
      <c r="D20" s="26"/>
      <c r="E20" s="21">
        <f t="shared" si="0"/>
        <v>0</v>
      </c>
      <c r="F20" s="27">
        <v>0</v>
      </c>
      <c r="G20" s="28" t="s">
        <v>7</v>
      </c>
      <c r="H20" s="26">
        <v>0</v>
      </c>
      <c r="I20" s="28" t="s">
        <v>7</v>
      </c>
      <c r="J20" s="26"/>
      <c r="K20" s="28" t="s">
        <v>7</v>
      </c>
      <c r="L20" s="26">
        <v>0</v>
      </c>
      <c r="M20" s="29" t="s">
        <v>7</v>
      </c>
      <c r="N20" s="26"/>
      <c r="O20" s="29" t="s">
        <v>7</v>
      </c>
      <c r="P20" s="26"/>
      <c r="Q20" s="29" t="s">
        <v>7</v>
      </c>
      <c r="R20" s="16"/>
      <c r="S20" s="17"/>
    </row>
    <row r="21" spans="2:19" x14ac:dyDescent="0.25">
      <c r="B21" s="25">
        <v>10</v>
      </c>
      <c r="C21" s="19"/>
      <c r="D21" s="26">
        <v>0</v>
      </c>
      <c r="E21" s="21">
        <f t="shared" si="0"/>
        <v>0</v>
      </c>
      <c r="F21" s="27">
        <v>0</v>
      </c>
      <c r="G21" s="28" t="s">
        <v>7</v>
      </c>
      <c r="H21" s="26">
        <v>0</v>
      </c>
      <c r="I21" s="28" t="s">
        <v>7</v>
      </c>
      <c r="J21" s="26">
        <v>0</v>
      </c>
      <c r="K21" s="28" t="s">
        <v>7</v>
      </c>
      <c r="L21" s="26">
        <v>0</v>
      </c>
      <c r="M21" s="29" t="s">
        <v>7</v>
      </c>
      <c r="N21" s="26">
        <v>0</v>
      </c>
      <c r="O21" s="29" t="s">
        <v>7</v>
      </c>
      <c r="P21" s="26"/>
      <c r="Q21" s="29" t="s">
        <v>7</v>
      </c>
      <c r="R21" s="16"/>
      <c r="S21" s="17"/>
    </row>
    <row r="22" spans="2:19" x14ac:dyDescent="0.25">
      <c r="B22" s="25">
        <v>11</v>
      </c>
      <c r="C22" s="19"/>
      <c r="D22" s="26">
        <v>0</v>
      </c>
      <c r="E22" s="21">
        <f t="shared" si="0"/>
        <v>0</v>
      </c>
      <c r="F22" s="27">
        <v>0</v>
      </c>
      <c r="G22" s="28" t="s">
        <v>7</v>
      </c>
      <c r="H22" s="26">
        <v>0</v>
      </c>
      <c r="I22" s="28" t="s">
        <v>7</v>
      </c>
      <c r="J22" s="26">
        <v>0</v>
      </c>
      <c r="K22" s="28" t="s">
        <v>7</v>
      </c>
      <c r="L22" s="26">
        <v>0</v>
      </c>
      <c r="M22" s="29" t="s">
        <v>7</v>
      </c>
      <c r="N22" s="26">
        <v>0</v>
      </c>
      <c r="O22" s="29" t="s">
        <v>7</v>
      </c>
      <c r="P22" s="26"/>
      <c r="Q22" s="29" t="s">
        <v>7</v>
      </c>
      <c r="R22" s="16"/>
      <c r="S22" s="17"/>
    </row>
    <row r="23" spans="2:19" x14ac:dyDescent="0.25">
      <c r="B23" s="25">
        <v>12</v>
      </c>
      <c r="C23" s="19"/>
      <c r="D23" s="26">
        <v>0</v>
      </c>
      <c r="E23" s="21">
        <f t="shared" si="0"/>
        <v>0</v>
      </c>
      <c r="F23" s="27">
        <v>0</v>
      </c>
      <c r="G23" s="28" t="s">
        <v>7</v>
      </c>
      <c r="H23" s="26">
        <v>0</v>
      </c>
      <c r="I23" s="28" t="s">
        <v>7</v>
      </c>
      <c r="J23" s="26">
        <v>0</v>
      </c>
      <c r="K23" s="28" t="s">
        <v>7</v>
      </c>
      <c r="L23" s="26">
        <v>0</v>
      </c>
      <c r="M23" s="29" t="s">
        <v>7</v>
      </c>
      <c r="N23" s="26">
        <v>0</v>
      </c>
      <c r="O23" s="29" t="s">
        <v>7</v>
      </c>
      <c r="P23" s="26"/>
      <c r="Q23" s="29" t="s">
        <v>7</v>
      </c>
      <c r="R23" s="16"/>
      <c r="S23" s="17"/>
    </row>
    <row r="24" spans="2:19" x14ac:dyDescent="0.25">
      <c r="B24" s="25">
        <v>13</v>
      </c>
      <c r="C24" s="19"/>
      <c r="D24" s="26">
        <v>0</v>
      </c>
      <c r="E24" s="21">
        <f t="shared" si="0"/>
        <v>0</v>
      </c>
      <c r="F24" s="27">
        <v>0</v>
      </c>
      <c r="G24" s="28" t="s">
        <v>7</v>
      </c>
      <c r="H24" s="26">
        <v>0</v>
      </c>
      <c r="I24" s="28" t="s">
        <v>7</v>
      </c>
      <c r="J24" s="26">
        <v>0</v>
      </c>
      <c r="K24" s="28" t="s">
        <v>7</v>
      </c>
      <c r="L24" s="26">
        <v>0</v>
      </c>
      <c r="M24" s="29" t="s">
        <v>7</v>
      </c>
      <c r="N24" s="26">
        <v>0</v>
      </c>
      <c r="O24" s="29" t="s">
        <v>7</v>
      </c>
      <c r="P24" s="26"/>
      <c r="Q24" s="29" t="s">
        <v>7</v>
      </c>
      <c r="R24" s="16"/>
      <c r="S24" s="17"/>
    </row>
    <row r="25" spans="2:19" x14ac:dyDescent="0.25">
      <c r="B25" s="25">
        <v>14</v>
      </c>
      <c r="C25" s="19">
        <v>0</v>
      </c>
      <c r="D25" s="26">
        <v>0</v>
      </c>
      <c r="E25" s="21">
        <f t="shared" si="0"/>
        <v>0</v>
      </c>
      <c r="F25" s="27">
        <v>0</v>
      </c>
      <c r="G25" s="28" t="s">
        <v>7</v>
      </c>
      <c r="H25" s="26">
        <v>0</v>
      </c>
      <c r="I25" s="28" t="s">
        <v>7</v>
      </c>
      <c r="J25" s="26">
        <v>0</v>
      </c>
      <c r="K25" s="28" t="s">
        <v>7</v>
      </c>
      <c r="L25" s="26">
        <v>0</v>
      </c>
      <c r="M25" s="29" t="s">
        <v>7</v>
      </c>
      <c r="N25" s="26">
        <v>0</v>
      </c>
      <c r="O25" s="29" t="s">
        <v>7</v>
      </c>
      <c r="P25" s="26">
        <v>0</v>
      </c>
      <c r="Q25" s="29" t="s">
        <v>7</v>
      </c>
      <c r="R25" s="16"/>
      <c r="S25" s="17"/>
    </row>
    <row r="26" spans="2:19" x14ac:dyDescent="0.25">
      <c r="B26" s="25">
        <v>15</v>
      </c>
      <c r="C26" s="19">
        <v>0</v>
      </c>
      <c r="D26" s="26">
        <v>0</v>
      </c>
      <c r="E26" s="21">
        <f t="shared" si="0"/>
        <v>0</v>
      </c>
      <c r="F26" s="27">
        <v>0</v>
      </c>
      <c r="G26" s="28" t="s">
        <v>7</v>
      </c>
      <c r="H26" s="26">
        <v>0</v>
      </c>
      <c r="I26" s="28" t="s">
        <v>7</v>
      </c>
      <c r="J26" s="26">
        <v>0</v>
      </c>
      <c r="K26" s="28" t="s">
        <v>7</v>
      </c>
      <c r="L26" s="26">
        <v>0</v>
      </c>
      <c r="M26" s="29" t="s">
        <v>7</v>
      </c>
      <c r="N26" s="26">
        <v>0</v>
      </c>
      <c r="O26" s="29" t="s">
        <v>7</v>
      </c>
      <c r="P26" s="26">
        <v>0</v>
      </c>
      <c r="Q26" s="29" t="s">
        <v>7</v>
      </c>
      <c r="R26" s="16"/>
      <c r="S26" s="17"/>
    </row>
    <row r="27" spans="2:19" x14ac:dyDescent="0.25">
      <c r="B27" s="25">
        <v>16</v>
      </c>
      <c r="C27" s="19">
        <v>0</v>
      </c>
      <c r="D27" s="26">
        <v>0</v>
      </c>
      <c r="E27" s="21">
        <f t="shared" si="0"/>
        <v>0</v>
      </c>
      <c r="F27" s="27">
        <v>0</v>
      </c>
      <c r="G27" s="28" t="s">
        <v>7</v>
      </c>
      <c r="H27" s="26">
        <v>0</v>
      </c>
      <c r="I27" s="28" t="s">
        <v>7</v>
      </c>
      <c r="J27" s="26">
        <v>0</v>
      </c>
      <c r="K27" s="28" t="s">
        <v>7</v>
      </c>
      <c r="L27" s="26">
        <v>0</v>
      </c>
      <c r="M27" s="29" t="s">
        <v>7</v>
      </c>
      <c r="N27" s="26">
        <v>0</v>
      </c>
      <c r="O27" s="29" t="s">
        <v>7</v>
      </c>
      <c r="P27" s="26">
        <v>0</v>
      </c>
      <c r="Q27" s="29" t="s">
        <v>7</v>
      </c>
      <c r="R27" s="1"/>
      <c r="S27" s="1"/>
    </row>
    <row r="28" spans="2:19" x14ac:dyDescent="0.25">
      <c r="B28" s="25">
        <v>17</v>
      </c>
      <c r="C28" s="19">
        <v>0</v>
      </c>
      <c r="D28" s="26">
        <v>0</v>
      </c>
      <c r="E28" s="21">
        <f t="shared" si="0"/>
        <v>0</v>
      </c>
      <c r="F28" s="27">
        <v>0</v>
      </c>
      <c r="G28" s="28" t="s">
        <v>7</v>
      </c>
      <c r="H28" s="26">
        <v>0</v>
      </c>
      <c r="I28" s="28" t="s">
        <v>7</v>
      </c>
      <c r="J28" s="26">
        <v>0</v>
      </c>
      <c r="K28" s="28" t="s">
        <v>7</v>
      </c>
      <c r="L28" s="26">
        <v>0</v>
      </c>
      <c r="M28" s="29" t="s">
        <v>7</v>
      </c>
      <c r="N28" s="26">
        <v>0</v>
      </c>
      <c r="O28" s="29" t="s">
        <v>7</v>
      </c>
      <c r="P28" s="26">
        <v>0</v>
      </c>
      <c r="Q28" s="29" t="s">
        <v>7</v>
      </c>
      <c r="R28" s="1"/>
      <c r="S28" s="1"/>
    </row>
    <row r="29" spans="2:19" x14ac:dyDescent="0.25">
      <c r="B29" s="25">
        <v>18</v>
      </c>
      <c r="C29" s="19">
        <v>0</v>
      </c>
      <c r="D29" s="26">
        <v>0</v>
      </c>
      <c r="E29" s="21">
        <f t="shared" si="0"/>
        <v>0</v>
      </c>
      <c r="F29" s="27">
        <v>0</v>
      </c>
      <c r="G29" s="28" t="s">
        <v>7</v>
      </c>
      <c r="H29" s="26">
        <v>0</v>
      </c>
      <c r="I29" s="28" t="s">
        <v>7</v>
      </c>
      <c r="J29" s="26">
        <v>0</v>
      </c>
      <c r="K29" s="28" t="s">
        <v>7</v>
      </c>
      <c r="L29" s="26">
        <v>0</v>
      </c>
      <c r="M29" s="29" t="s">
        <v>7</v>
      </c>
      <c r="N29" s="26">
        <v>0</v>
      </c>
      <c r="O29" s="29" t="s">
        <v>7</v>
      </c>
      <c r="P29" s="26">
        <v>0</v>
      </c>
      <c r="Q29" s="29" t="s">
        <v>7</v>
      </c>
      <c r="R29" s="1"/>
      <c r="S29" s="1"/>
    </row>
    <row r="30" spans="2:19" x14ac:dyDescent="0.25">
      <c r="B30" s="25">
        <v>19</v>
      </c>
      <c r="C30" s="19">
        <v>0</v>
      </c>
      <c r="D30" s="26">
        <v>0</v>
      </c>
      <c r="E30" s="21">
        <f t="shared" si="0"/>
        <v>0</v>
      </c>
      <c r="F30" s="27">
        <v>0</v>
      </c>
      <c r="G30" s="28" t="s">
        <v>7</v>
      </c>
      <c r="H30" s="26">
        <v>0</v>
      </c>
      <c r="I30" s="28" t="s">
        <v>7</v>
      </c>
      <c r="J30" s="26">
        <v>0</v>
      </c>
      <c r="K30" s="28" t="s">
        <v>7</v>
      </c>
      <c r="L30" s="26">
        <v>0</v>
      </c>
      <c r="M30" s="29" t="s">
        <v>7</v>
      </c>
      <c r="N30" s="26">
        <v>0</v>
      </c>
      <c r="O30" s="29" t="s">
        <v>7</v>
      </c>
      <c r="P30" s="26">
        <v>0</v>
      </c>
      <c r="Q30" s="29" t="s">
        <v>7</v>
      </c>
      <c r="R30" s="1"/>
      <c r="S30" s="1"/>
    </row>
    <row r="31" spans="2:19" x14ac:dyDescent="0.25">
      <c r="B31" s="25">
        <v>20</v>
      </c>
      <c r="C31" s="19">
        <v>0</v>
      </c>
      <c r="D31" s="26">
        <v>0</v>
      </c>
      <c r="E31" s="21">
        <f t="shared" si="0"/>
        <v>0</v>
      </c>
      <c r="F31" s="27">
        <v>0</v>
      </c>
      <c r="G31" s="28" t="s">
        <v>7</v>
      </c>
      <c r="H31" s="26">
        <v>0</v>
      </c>
      <c r="I31" s="28" t="s">
        <v>7</v>
      </c>
      <c r="J31" s="26">
        <v>0</v>
      </c>
      <c r="K31" s="28" t="s">
        <v>7</v>
      </c>
      <c r="L31" s="26">
        <v>0</v>
      </c>
      <c r="M31" s="29" t="s">
        <v>7</v>
      </c>
      <c r="N31" s="26">
        <v>0</v>
      </c>
      <c r="O31" s="29" t="s">
        <v>7</v>
      </c>
      <c r="P31" s="26">
        <v>0</v>
      </c>
      <c r="Q31" s="29" t="s">
        <v>7</v>
      </c>
      <c r="R31" s="1"/>
      <c r="S31" s="1"/>
    </row>
    <row r="32" spans="2:19" x14ac:dyDescent="0.25">
      <c r="B32" s="25">
        <v>21</v>
      </c>
      <c r="C32" s="19">
        <v>0</v>
      </c>
      <c r="D32" s="26">
        <v>0</v>
      </c>
      <c r="E32" s="21">
        <f t="shared" si="0"/>
        <v>0</v>
      </c>
      <c r="F32" s="27">
        <v>0</v>
      </c>
      <c r="G32" s="28" t="s">
        <v>7</v>
      </c>
      <c r="H32" s="26">
        <v>0</v>
      </c>
      <c r="I32" s="28" t="s">
        <v>7</v>
      </c>
      <c r="J32" s="26">
        <v>0</v>
      </c>
      <c r="K32" s="28" t="s">
        <v>7</v>
      </c>
      <c r="L32" s="26">
        <v>0</v>
      </c>
      <c r="M32" s="29" t="s">
        <v>7</v>
      </c>
      <c r="N32" s="26">
        <v>0</v>
      </c>
      <c r="O32" s="29" t="s">
        <v>7</v>
      </c>
      <c r="P32" s="26">
        <v>0</v>
      </c>
      <c r="Q32" s="29" t="s">
        <v>7</v>
      </c>
      <c r="R32" s="1"/>
      <c r="S32" s="1"/>
    </row>
    <row r="33" spans="2:17" x14ac:dyDescent="0.25">
      <c r="B33" s="25">
        <v>22</v>
      </c>
      <c r="C33" s="19">
        <v>0</v>
      </c>
      <c r="D33" s="26">
        <v>0</v>
      </c>
      <c r="E33" s="21">
        <f t="shared" si="0"/>
        <v>0</v>
      </c>
      <c r="F33" s="27">
        <v>0</v>
      </c>
      <c r="G33" s="28" t="s">
        <v>7</v>
      </c>
      <c r="H33" s="26">
        <v>0</v>
      </c>
      <c r="I33" s="28" t="s">
        <v>7</v>
      </c>
      <c r="J33" s="26">
        <v>0</v>
      </c>
      <c r="K33" s="28" t="s">
        <v>7</v>
      </c>
      <c r="L33" s="26">
        <v>0</v>
      </c>
      <c r="M33" s="29" t="s">
        <v>7</v>
      </c>
      <c r="N33" s="26">
        <v>0</v>
      </c>
      <c r="O33" s="29" t="s">
        <v>7</v>
      </c>
      <c r="P33" s="26">
        <v>0</v>
      </c>
      <c r="Q33" s="29" t="s">
        <v>7</v>
      </c>
    </row>
    <row r="34" spans="2:17" x14ac:dyDescent="0.25">
      <c r="B34" s="25">
        <v>23</v>
      </c>
      <c r="C34" s="19">
        <v>0</v>
      </c>
      <c r="D34" s="26">
        <v>0</v>
      </c>
      <c r="E34" s="21">
        <f t="shared" si="0"/>
        <v>0</v>
      </c>
      <c r="F34" s="27">
        <v>0</v>
      </c>
      <c r="G34" s="28" t="s">
        <v>7</v>
      </c>
      <c r="H34" s="26">
        <v>0</v>
      </c>
      <c r="I34" s="28" t="s">
        <v>7</v>
      </c>
      <c r="J34" s="26">
        <v>0</v>
      </c>
      <c r="K34" s="28" t="s">
        <v>7</v>
      </c>
      <c r="L34" s="26">
        <v>0</v>
      </c>
      <c r="M34" s="29" t="s">
        <v>7</v>
      </c>
      <c r="N34" s="26">
        <v>0</v>
      </c>
      <c r="O34" s="29" t="s">
        <v>7</v>
      </c>
      <c r="P34" s="26">
        <v>0</v>
      </c>
      <c r="Q34" s="29" t="s">
        <v>7</v>
      </c>
    </row>
    <row r="35" spans="2:17" x14ac:dyDescent="0.25">
      <c r="B35" s="25">
        <v>24</v>
      </c>
      <c r="C35" s="19">
        <v>0</v>
      </c>
      <c r="D35" s="26">
        <v>0</v>
      </c>
      <c r="E35" s="21">
        <f t="shared" si="0"/>
        <v>0</v>
      </c>
      <c r="F35" s="27">
        <v>0</v>
      </c>
      <c r="G35" s="28" t="s">
        <v>7</v>
      </c>
      <c r="H35" s="26">
        <v>0</v>
      </c>
      <c r="I35" s="28" t="s">
        <v>7</v>
      </c>
      <c r="J35" s="26">
        <v>0</v>
      </c>
      <c r="K35" s="28" t="s">
        <v>7</v>
      </c>
      <c r="L35" s="26">
        <v>0</v>
      </c>
      <c r="M35" s="29" t="s">
        <v>7</v>
      </c>
      <c r="N35" s="26">
        <v>0</v>
      </c>
      <c r="O35" s="29" t="s">
        <v>7</v>
      </c>
      <c r="P35" s="26">
        <v>0</v>
      </c>
      <c r="Q35" s="29" t="s">
        <v>7</v>
      </c>
    </row>
    <row r="36" spans="2:17" x14ac:dyDescent="0.25">
      <c r="B36" s="25">
        <v>25</v>
      </c>
      <c r="C36" s="19">
        <v>0</v>
      </c>
      <c r="D36" s="26">
        <v>0</v>
      </c>
      <c r="E36" s="21">
        <f t="shared" si="0"/>
        <v>0</v>
      </c>
      <c r="F36" s="27">
        <v>0</v>
      </c>
      <c r="G36" s="28" t="s">
        <v>7</v>
      </c>
      <c r="H36" s="26">
        <v>0</v>
      </c>
      <c r="I36" s="28" t="s">
        <v>7</v>
      </c>
      <c r="J36" s="26">
        <v>0</v>
      </c>
      <c r="K36" s="28" t="s">
        <v>7</v>
      </c>
      <c r="L36" s="26">
        <v>0</v>
      </c>
      <c r="M36" s="29" t="s">
        <v>7</v>
      </c>
      <c r="N36" s="26">
        <v>0</v>
      </c>
      <c r="O36" s="29" t="s">
        <v>7</v>
      </c>
      <c r="P36" s="26">
        <v>0</v>
      </c>
      <c r="Q36" s="29" t="s">
        <v>7</v>
      </c>
    </row>
    <row r="37" spans="2:17" x14ac:dyDescent="0.25">
      <c r="B37" s="30"/>
      <c r="C37" s="31"/>
      <c r="D37" s="32"/>
      <c r="E37" s="33"/>
      <c r="F37" s="32"/>
      <c r="G37" s="34"/>
      <c r="H37" s="32"/>
      <c r="I37" s="34"/>
      <c r="J37" s="32"/>
      <c r="K37" s="34"/>
      <c r="L37" s="32"/>
      <c r="M37" s="34"/>
      <c r="N37" s="32"/>
      <c r="O37" s="34"/>
      <c r="P37" s="32"/>
      <c r="Q37" s="34"/>
    </row>
    <row r="38" spans="2:17" x14ac:dyDescent="0.25">
      <c r="B38" s="63" t="s">
        <v>8</v>
      </c>
      <c r="C38" s="64"/>
      <c r="D38" s="35">
        <f>SUM(D12:D36)</f>
        <v>1841743.25</v>
      </c>
      <c r="E38" s="36">
        <v>1</v>
      </c>
      <c r="F38" s="37">
        <f>SUM(F12:F36)</f>
        <v>369681.94999999995</v>
      </c>
      <c r="G38" s="38">
        <f>IFERROR(F38/$D$38,0)</f>
        <v>0.20072393369705574</v>
      </c>
      <c r="H38" s="39">
        <f>SUM(H12:H36)</f>
        <v>368015.31999999995</v>
      </c>
      <c r="I38" s="38">
        <f>IFERROR(H38/$D$38,0)</f>
        <v>0.1998190138609168</v>
      </c>
      <c r="J38" s="39">
        <f>SUM(J12:J36)-0.01</f>
        <v>276011.49</v>
      </c>
      <c r="K38" s="38">
        <f>IFERROR(J38/$D$38,0)</f>
        <v>0.14986426039568762</v>
      </c>
      <c r="L38" s="39">
        <f>SUM(L12:L36)-0.01</f>
        <v>276011.49</v>
      </c>
      <c r="M38" s="38">
        <f>IFERROR(L38/$D$38,0)</f>
        <v>0.14986426039568762</v>
      </c>
      <c r="N38" s="39">
        <f>SUM(N12:N36)-0.01</f>
        <v>276011.49</v>
      </c>
      <c r="O38" s="38">
        <f>IFERROR(N38/$D$38,0)</f>
        <v>0.14986426039568762</v>
      </c>
      <c r="P38" s="39">
        <f>SUM(P12:P36)-0.01</f>
        <v>276011.49</v>
      </c>
      <c r="Q38" s="38">
        <f>IFERROR(P38/$D$38,0)</f>
        <v>0.14986426039568762</v>
      </c>
    </row>
    <row r="39" spans="2:17" x14ac:dyDescent="0.25">
      <c r="B39" s="63" t="s">
        <v>9</v>
      </c>
      <c r="C39" s="64"/>
      <c r="D39" s="40">
        <f>LARGE(F39:Q39,1)</f>
        <v>1841743.2499999998</v>
      </c>
      <c r="E39" s="36">
        <f>IFERROR(D39/D38,0)</f>
        <v>0.99999999999999989</v>
      </c>
      <c r="F39" s="41">
        <f>F38</f>
        <v>369681.94999999995</v>
      </c>
      <c r="G39" s="42">
        <f>G38</f>
        <v>0.20072393369705574</v>
      </c>
      <c r="H39" s="43">
        <f>(F39+H38)+0.01</f>
        <v>737697.27999999991</v>
      </c>
      <c r="I39" s="42">
        <f>G39+I38</f>
        <v>0.40054294755797254</v>
      </c>
      <c r="J39" s="43">
        <f>(H39+J38)</f>
        <v>1013708.7699999999</v>
      </c>
      <c r="K39" s="42">
        <f>I39+K38</f>
        <v>0.55040720795366016</v>
      </c>
      <c r="L39" s="43">
        <f>(J39+L38)</f>
        <v>1289720.2599999998</v>
      </c>
      <c r="M39" s="44">
        <f>K39+M38</f>
        <v>0.70027146834934784</v>
      </c>
      <c r="N39" s="43">
        <f>(L39+N38)+0.01</f>
        <v>1565731.7599999998</v>
      </c>
      <c r="O39" s="44">
        <f>M39+O38</f>
        <v>0.85013572874503551</v>
      </c>
      <c r="P39" s="43">
        <f>(N39+P38)</f>
        <v>1841743.2499999998</v>
      </c>
      <c r="Q39" s="44">
        <f>O39+Q38</f>
        <v>0.99999998914072319</v>
      </c>
    </row>
    <row r="40" spans="2:17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2:17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25">
      <c r="B42" s="3"/>
      <c r="C42" s="54"/>
      <c r="D42" s="1"/>
      <c r="E42" s="2"/>
      <c r="F42" s="54"/>
      <c r="G42" s="54"/>
      <c r="H42" s="2"/>
      <c r="I42" s="1"/>
      <c r="J42" s="1"/>
      <c r="K42" s="1"/>
      <c r="L42" s="1"/>
      <c r="M42" s="1"/>
      <c r="N42" s="1"/>
      <c r="O42" s="1"/>
      <c r="P42" s="1"/>
      <c r="Q42" s="1"/>
    </row>
    <row r="43" spans="2:17" x14ac:dyDescent="0.25">
      <c r="B43" s="3"/>
      <c r="C43" s="55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2:17" x14ac:dyDescent="0.25">
      <c r="B44" s="1"/>
      <c r="C44" s="55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2:17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2:17" x14ac:dyDescent="0.25">
      <c r="B46" s="45"/>
      <c r="C46" s="1"/>
      <c r="D46" s="1"/>
      <c r="E46" s="1"/>
      <c r="F46" s="1"/>
      <c r="G46" s="57"/>
      <c r="H46" s="57"/>
      <c r="I46" s="57"/>
      <c r="J46" s="57"/>
      <c r="K46" s="57"/>
      <c r="L46" s="57"/>
      <c r="M46" s="1"/>
      <c r="N46" s="1"/>
      <c r="O46" s="1"/>
      <c r="P46" s="1"/>
      <c r="Q46" s="1"/>
    </row>
    <row r="47" spans="2:17" x14ac:dyDescent="0.25">
      <c r="C47" s="2"/>
      <c r="D47" s="2"/>
      <c r="E47" s="2"/>
      <c r="F47" s="2"/>
      <c r="G47" s="56" t="s">
        <v>15</v>
      </c>
      <c r="H47" s="56"/>
      <c r="I47" s="56"/>
      <c r="J47" s="56"/>
      <c r="K47" s="56"/>
      <c r="L47" s="56"/>
    </row>
    <row r="48" spans="2:17" x14ac:dyDescent="0.25">
      <c r="C48" s="1"/>
      <c r="D48" s="1"/>
      <c r="E48" s="1"/>
      <c r="F48" s="1"/>
    </row>
    <row r="49" spans="3:6" x14ac:dyDescent="0.25">
      <c r="C49" s="1"/>
      <c r="D49" s="1"/>
      <c r="E49" s="1"/>
      <c r="F49" s="1"/>
    </row>
    <row r="50" spans="3:6" x14ac:dyDescent="0.25">
      <c r="C50" s="1"/>
      <c r="D50" s="1"/>
      <c r="E50" s="1"/>
      <c r="F50" s="1"/>
    </row>
    <row r="51" spans="3:6" x14ac:dyDescent="0.25">
      <c r="C51" s="1"/>
      <c r="D51" s="1"/>
      <c r="E51" s="1"/>
      <c r="F51" s="1"/>
    </row>
    <row r="52" spans="3:6" x14ac:dyDescent="0.25">
      <c r="C52" s="1"/>
      <c r="D52" s="1"/>
      <c r="E52" s="1"/>
      <c r="F52" s="1"/>
    </row>
  </sheetData>
  <mergeCells count="15">
    <mergeCell ref="G47:L47"/>
    <mergeCell ref="G46:L46"/>
    <mergeCell ref="B2:Q2"/>
    <mergeCell ref="B3:Q3"/>
    <mergeCell ref="P10:Q10"/>
    <mergeCell ref="B38:C38"/>
    <mergeCell ref="B39:C39"/>
    <mergeCell ref="B9:Q9"/>
    <mergeCell ref="B10:B11"/>
    <mergeCell ref="D10:E10"/>
    <mergeCell ref="F10:G10"/>
    <mergeCell ref="H10:I10"/>
    <mergeCell ref="J10:K10"/>
    <mergeCell ref="L10:M10"/>
    <mergeCell ref="N10:O10"/>
  </mergeCells>
  <pageMargins left="0.51181102362204722" right="0.51181102362204722" top="0.78740157480314965" bottom="0.78740157480314965" header="0.31496062992125984" footer="0.31496062992125984"/>
  <pageSetup paperSize="9" scale="65" orientation="landscape" r:id="rId1"/>
  <ignoredErrors>
    <ignoredError sqref="H38:J38 G38 J39:K39 L38:N38 O38:P38 L39 P39 K38 N3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/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/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Éliton Fábio Santos</dc:creator>
  <cp:lastModifiedBy>Éliton Fábio Santos</cp:lastModifiedBy>
  <cp:lastPrinted>2023-06-22T13:26:25Z</cp:lastPrinted>
  <dcterms:created xsi:type="dcterms:W3CDTF">2022-01-28T19:54:30Z</dcterms:created>
  <dcterms:modified xsi:type="dcterms:W3CDTF">2023-06-22T13:26:39Z</dcterms:modified>
</cp:coreProperties>
</file>