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0" windowWidth="15360" windowHeight="10230"/>
  </bookViews>
  <sheets>
    <sheet name="CRONOGRAMA FISICO FINANCEIRO" sheetId="4" r:id="rId1"/>
  </sheets>
  <definedNames>
    <definedName name="_xlnm.Print_Area" localSheetId="0">'CRONOGRAMA FISICO FINANCEIRO'!$A$1:$K$37</definedName>
  </definedNames>
  <calcPr calcId="145621"/>
</workbook>
</file>

<file path=xl/calcChain.xml><?xml version="1.0" encoding="utf-8"?>
<calcChain xmlns="http://schemas.openxmlformats.org/spreadsheetml/2006/main">
  <c r="E26" i="4" l="1"/>
  <c r="F6" i="4" s="1"/>
  <c r="I14" i="4"/>
  <c r="H14" i="4"/>
  <c r="G14" i="4"/>
  <c r="I12" i="4"/>
  <c r="H12" i="4"/>
  <c r="G12" i="4"/>
  <c r="I10" i="4"/>
  <c r="H10" i="4"/>
  <c r="G10" i="4"/>
  <c r="F14" i="4"/>
  <c r="F10" i="4"/>
  <c r="F12" i="4"/>
  <c r="I18" i="4" l="1"/>
  <c r="H18" i="4"/>
  <c r="I16" i="4"/>
  <c r="H16" i="4"/>
  <c r="G16" i="4"/>
  <c r="G18" i="4"/>
  <c r="I26" i="4" l="1"/>
  <c r="F16" i="4"/>
  <c r="F18" i="4"/>
  <c r="F26" i="4" l="1"/>
  <c r="E11" i="4"/>
  <c r="E19" i="4"/>
  <c r="E9" i="4"/>
  <c r="E17" i="4"/>
  <c r="E13" i="4"/>
  <c r="G26" i="4"/>
  <c r="H26" i="4"/>
  <c r="K16" i="4"/>
  <c r="K18" i="4"/>
  <c r="F22" i="4"/>
  <c r="F24" i="4"/>
  <c r="G22" i="4"/>
  <c r="G24" i="4"/>
  <c r="H22" i="4"/>
  <c r="H24" i="4"/>
  <c r="I22" i="4"/>
  <c r="J22" i="4"/>
  <c r="K22" i="4"/>
  <c r="I24" i="4"/>
  <c r="J24" i="4"/>
  <c r="K24" i="4"/>
  <c r="E23" i="4"/>
  <c r="E21" i="4"/>
  <c r="M26" i="4" l="1"/>
  <c r="F25" i="4"/>
  <c r="G25" i="4"/>
  <c r="H25" i="4"/>
  <c r="I25" i="4"/>
  <c r="M25" i="4" l="1"/>
</calcChain>
</file>

<file path=xl/sharedStrings.xml><?xml version="1.0" encoding="utf-8"?>
<sst xmlns="http://schemas.openxmlformats.org/spreadsheetml/2006/main" count="49" uniqueCount="33">
  <si>
    <t>TOTAL</t>
  </si>
  <si>
    <t xml:space="preserve"> </t>
  </si>
  <si>
    <t>CRONOGRAMA FÍSICO-FINANCEIRO</t>
  </si>
  <si>
    <t>FÍSICO/ FINANCEIRO</t>
  </si>
  <si>
    <t>MÊS 1</t>
  </si>
  <si>
    <t>MÊS 2</t>
  </si>
  <si>
    <t>MÊS 3</t>
  </si>
  <si>
    <t>MÊS 4</t>
  </si>
  <si>
    <t>MÊS 5</t>
  </si>
  <si>
    <t>Físico %</t>
  </si>
  <si>
    <t>Financeiro</t>
  </si>
  <si>
    <t>ITEM</t>
  </si>
  <si>
    <t>CÓDIGO</t>
  </si>
  <si>
    <t>ETAPAS/DESCRIÇÃO</t>
  </si>
  <si>
    <t>MÊS 6</t>
  </si>
  <si>
    <t>TOTAL  ETAPAS</t>
  </si>
  <si>
    <t xml:space="preserve">VALOR DO CONVÊNIO: </t>
  </si>
  <si>
    <t>IIO-001</t>
  </si>
  <si>
    <t>INSTALAÇÕES INICIAIS DA OBRA</t>
  </si>
  <si>
    <t>DRE-001</t>
  </si>
  <si>
    <t>DRENAGEM</t>
  </si>
  <si>
    <t>OBR-001</t>
  </si>
  <si>
    <t xml:space="preserve">A N E X O   I I I </t>
  </si>
  <si>
    <t>PREFEITURA: MUNICÍPIO DE CONCEIÇÃO DOS OUROS - MG</t>
  </si>
  <si>
    <t>OBRA: MELHORAMENTO DE VIAS PÚBLICAS - CALÇAMENTO EM BLOQUETE</t>
  </si>
  <si>
    <t>OBRAS VIÁRIAS - CALÇAMENTO EM BLOQUETE</t>
  </si>
  <si>
    <t>PRAZO DA OBRA: 03 MESES</t>
  </si>
  <si>
    <t>Luís Fernando Rosa de Castro - Prefeito Municipal</t>
  </si>
  <si>
    <t>José Airton Junho dos Reis - Engenheiro Civil</t>
  </si>
  <si>
    <t>LOCAL: RUA VEREADOR JEFFERSON DE CASTRO, TRAVESSA VICENTE DE PAULA, TRAVESSA MARIA MARTA DE FREITAS, RUA JOSÉ DE MATOS PINTO, RUA JOÃO JOSÉ RIBEIRO, RUA DA PAZ E RUA JOSÉ SANTIAGO MATOS.</t>
  </si>
  <si>
    <t>DATA: 29/04/2022</t>
  </si>
  <si>
    <t>CREA-MG : 56.250/D</t>
  </si>
  <si>
    <t>Observações: BDI 28,02%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</si>
</sst>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&quot;R$ &quot;#,##0.00"/>
  </numFmts>
  <fonts count="1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0" fontId="7" fillId="2" borderId="0" xfId="0" applyFont="1" applyFill="1"/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2" xfId="0" applyFill="1" applyBorder="1"/>
    <xf numFmtId="0" fontId="0" fillId="2" borderId="1" xfId="0" applyFill="1" applyBorder="1"/>
    <xf numFmtId="0" fontId="7" fillId="2" borderId="0" xfId="0" applyFont="1" applyFill="1" applyBorder="1"/>
    <xf numFmtId="0" fontId="5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/>
    </xf>
    <xf numFmtId="0" fontId="0" fillId="2" borderId="3" xfId="0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0" fontId="0" fillId="2" borderId="5" xfId="0" applyFill="1" applyBorder="1" applyAlignment="1"/>
    <xf numFmtId="0" fontId="3" fillId="2" borderId="0" xfId="0" applyFont="1" applyFill="1" applyBorder="1" applyAlignment="1">
      <alignment wrapText="1"/>
    </xf>
    <xf numFmtId="0" fontId="0" fillId="0" borderId="6" xfId="0" applyBorder="1" applyAlignment="1">
      <alignment vertical="center"/>
    </xf>
    <xf numFmtId="0" fontId="3" fillId="2" borderId="7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  <xf numFmtId="0" fontId="0" fillId="2" borderId="10" xfId="0" applyFill="1" applyBorder="1"/>
    <xf numFmtId="0" fontId="0" fillId="2" borderId="8" xfId="0" applyFill="1" applyBorder="1"/>
    <xf numFmtId="0" fontId="0" fillId="2" borderId="11" xfId="0" applyFill="1" applyBorder="1"/>
    <xf numFmtId="0" fontId="3" fillId="2" borderId="12" xfId="0" applyFont="1" applyFill="1" applyBorder="1" applyAlignment="1">
      <alignment wrapText="1"/>
    </xf>
    <xf numFmtId="0" fontId="3" fillId="2" borderId="12" xfId="0" applyFont="1" applyFill="1" applyBorder="1"/>
    <xf numFmtId="0" fontId="0" fillId="2" borderId="13" xfId="0" applyFill="1" applyBorder="1"/>
    <xf numFmtId="0" fontId="7" fillId="2" borderId="12" xfId="0" applyFont="1" applyFill="1" applyBorder="1"/>
    <xf numFmtId="0" fontId="5" fillId="2" borderId="12" xfId="0" applyFont="1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2" borderId="6" xfId="0" applyFont="1" applyFill="1" applyBorder="1" applyAlignment="1">
      <alignment wrapText="1"/>
    </xf>
    <xf numFmtId="0" fontId="6" fillId="2" borderId="13" xfId="0" applyFont="1" applyFill="1" applyBorder="1"/>
    <xf numFmtId="0" fontId="6" fillId="2" borderId="14" xfId="0" applyFont="1" applyFill="1" applyBorder="1"/>
    <xf numFmtId="0" fontId="6" fillId="2" borderId="15" xfId="0" applyFont="1" applyFill="1" applyBorder="1" applyAlignment="1">
      <alignment wrapText="1"/>
    </xf>
    <xf numFmtId="10" fontId="0" fillId="2" borderId="0" xfId="0" applyNumberFormat="1" applyFill="1"/>
    <xf numFmtId="4" fontId="0" fillId="2" borderId="0" xfId="0" applyNumberFormat="1" applyFill="1"/>
    <xf numFmtId="165" fontId="0" fillId="2" borderId="0" xfId="0" applyNumberFormat="1" applyFill="1" applyBorder="1" applyAlignment="1">
      <alignment vertical="center" wrapText="1"/>
    </xf>
    <xf numFmtId="0" fontId="3" fillId="2" borderId="4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 wrapText="1"/>
    </xf>
    <xf numFmtId="0" fontId="0" fillId="2" borderId="12" xfId="0" applyFill="1" applyBorder="1" applyAlignment="1"/>
    <xf numFmtId="0" fontId="0" fillId="2" borderId="0" xfId="0" applyFill="1" applyBorder="1" applyAlignment="1"/>
    <xf numFmtId="0" fontId="0" fillId="2" borderId="13" xfId="0" applyFill="1" applyBorder="1" applyAlignment="1"/>
    <xf numFmtId="0" fontId="0" fillId="2" borderId="12" xfId="0" applyFill="1" applyBorder="1"/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4" xfId="0" applyFill="1" applyBorder="1"/>
    <xf numFmtId="0" fontId="0" fillId="2" borderId="15" xfId="0" applyFill="1" applyBorder="1" applyAlignment="1">
      <alignment wrapText="1"/>
    </xf>
    <xf numFmtId="0" fontId="9" fillId="2" borderId="1" xfId="0" applyFont="1" applyFill="1" applyBorder="1"/>
    <xf numFmtId="0" fontId="9" fillId="2" borderId="29" xfId="0" applyFont="1" applyFill="1" applyBorder="1" applyAlignment="1">
      <alignment vertical="center"/>
    </xf>
    <xf numFmtId="10" fontId="7" fillId="2" borderId="21" xfId="1" applyNumberFormat="1" applyFont="1" applyFill="1" applyBorder="1" applyAlignment="1">
      <alignment vertical="top" wrapText="1"/>
    </xf>
    <xf numFmtId="10" fontId="7" fillId="2" borderId="21" xfId="0" applyNumberFormat="1" applyFont="1" applyFill="1" applyBorder="1" applyAlignment="1">
      <alignment vertical="top" wrapText="1"/>
    </xf>
    <xf numFmtId="10" fontId="7" fillId="2" borderId="26" xfId="0" applyNumberFormat="1" applyFont="1" applyFill="1" applyBorder="1" applyAlignment="1">
      <alignment vertical="top" wrapText="1"/>
    </xf>
    <xf numFmtId="49" fontId="7" fillId="2" borderId="52" xfId="0" applyNumberFormat="1" applyFont="1" applyFill="1" applyBorder="1" applyAlignment="1">
      <alignment horizontal="center" vertical="top" wrapText="1"/>
    </xf>
    <xf numFmtId="10" fontId="3" fillId="2" borderId="52" xfId="0" applyNumberFormat="1" applyFont="1" applyFill="1" applyBorder="1" applyAlignment="1">
      <alignment vertical="center" wrapText="1"/>
    </xf>
    <xf numFmtId="10" fontId="7" fillId="2" borderId="52" xfId="0" applyNumberFormat="1" applyFont="1" applyFill="1" applyBorder="1" applyAlignment="1">
      <alignment vertical="center" wrapText="1"/>
    </xf>
    <xf numFmtId="10" fontId="7" fillId="2" borderId="52" xfId="1" applyNumberFormat="1" applyFont="1" applyFill="1" applyBorder="1" applyAlignment="1">
      <alignment vertical="center" wrapText="1"/>
    </xf>
    <xf numFmtId="10" fontId="7" fillId="2" borderId="52" xfId="0" applyNumberFormat="1" applyFont="1" applyFill="1" applyBorder="1" applyAlignment="1">
      <alignment vertical="top" wrapText="1"/>
    </xf>
    <xf numFmtId="10" fontId="7" fillId="2" borderId="55" xfId="0" applyNumberFormat="1" applyFont="1" applyFill="1" applyBorder="1" applyAlignment="1">
      <alignment vertical="top" wrapText="1"/>
    </xf>
    <xf numFmtId="165" fontId="7" fillId="2" borderId="52" xfId="0" applyNumberFormat="1" applyFont="1" applyFill="1" applyBorder="1" applyAlignment="1">
      <alignment vertical="center" wrapText="1"/>
    </xf>
    <xf numFmtId="165" fontId="7" fillId="2" borderId="52" xfId="0" applyNumberFormat="1" applyFont="1" applyFill="1" applyBorder="1" applyAlignment="1">
      <alignment vertical="top" wrapText="1"/>
    </xf>
    <xf numFmtId="165" fontId="7" fillId="2" borderId="55" xfId="0" applyNumberFormat="1" applyFont="1" applyFill="1" applyBorder="1" applyAlignment="1">
      <alignment vertical="top" wrapText="1"/>
    </xf>
    <xf numFmtId="10" fontId="3" fillId="2" borderId="21" xfId="0" applyNumberFormat="1" applyFont="1" applyFill="1" applyBorder="1" applyAlignment="1">
      <alignment vertical="center" wrapText="1"/>
    </xf>
    <xf numFmtId="10" fontId="3" fillId="2" borderId="52" xfId="1" applyNumberFormat="1" applyFont="1" applyFill="1" applyBorder="1" applyAlignment="1">
      <alignment vertical="center" wrapText="1"/>
    </xf>
    <xf numFmtId="10" fontId="3" fillId="2" borderId="21" xfId="0" applyNumberFormat="1" applyFont="1" applyFill="1" applyBorder="1" applyAlignment="1">
      <alignment vertical="top" wrapText="1"/>
    </xf>
    <xf numFmtId="10" fontId="7" fillId="2" borderId="52" xfId="1" applyNumberFormat="1" applyFont="1" applyFill="1" applyBorder="1" applyAlignment="1">
      <alignment vertical="top" wrapText="1"/>
    </xf>
    <xf numFmtId="49" fontId="7" fillId="2" borderId="22" xfId="0" applyNumberFormat="1" applyFont="1" applyFill="1" applyBorder="1" applyAlignment="1">
      <alignment horizontal="center" vertical="top" wrapText="1"/>
    </xf>
    <xf numFmtId="165" fontId="7" fillId="2" borderId="22" xfId="0" applyNumberFormat="1" applyFont="1" applyFill="1" applyBorder="1" applyAlignment="1">
      <alignment vertical="top" wrapText="1"/>
    </xf>
    <xf numFmtId="165" fontId="7" fillId="2" borderId="27" xfId="0" applyNumberFormat="1" applyFont="1" applyFill="1" applyBorder="1" applyAlignment="1">
      <alignment vertical="top" wrapText="1"/>
    </xf>
    <xf numFmtId="49" fontId="7" fillId="2" borderId="23" xfId="0" applyNumberFormat="1" applyFont="1" applyFill="1" applyBorder="1" applyAlignment="1">
      <alignment horizontal="center" vertical="top" wrapText="1"/>
    </xf>
    <xf numFmtId="49" fontId="3" fillId="2" borderId="24" xfId="0" applyNumberFormat="1" applyFont="1" applyFill="1" applyBorder="1" applyAlignment="1">
      <alignment horizontal="center" vertical="top" wrapText="1"/>
    </xf>
    <xf numFmtId="10" fontId="3" fillId="2" borderId="24" xfId="0" applyNumberFormat="1" applyFont="1" applyFill="1" applyBorder="1" applyAlignment="1">
      <alignment vertical="top" wrapText="1"/>
    </xf>
    <xf numFmtId="10" fontId="3" fillId="2" borderId="56" xfId="0" applyNumberFormat="1" applyFont="1" applyFill="1" applyBorder="1" applyAlignment="1">
      <alignment vertical="top" wrapText="1"/>
    </xf>
    <xf numFmtId="49" fontId="3" fillId="2" borderId="25" xfId="0" applyNumberFormat="1" applyFont="1" applyFill="1" applyBorder="1" applyAlignment="1">
      <alignment horizontal="center" vertical="top" wrapText="1"/>
    </xf>
    <xf numFmtId="165" fontId="3" fillId="2" borderId="25" xfId="0" applyNumberFormat="1" applyFont="1" applyFill="1" applyBorder="1" applyAlignment="1">
      <alignment vertical="top" wrapText="1"/>
    </xf>
    <xf numFmtId="165" fontId="3" fillId="2" borderId="30" xfId="0" applyNumberFormat="1" applyFont="1" applyFill="1" applyBorder="1" applyAlignment="1">
      <alignment vertical="top" wrapText="1"/>
    </xf>
    <xf numFmtId="0" fontId="11" fillId="0" borderId="0" xfId="0" applyFont="1" applyBorder="1" applyAlignment="1">
      <alignment horizontal="center" readingOrder="1"/>
    </xf>
    <xf numFmtId="0" fontId="12" fillId="0" borderId="15" xfId="0" applyFont="1" applyBorder="1" applyAlignment="1">
      <alignment horizontal="center" readingOrder="1"/>
    </xf>
    <xf numFmtId="165" fontId="0" fillId="2" borderId="0" xfId="0" applyNumberFormat="1" applyFill="1"/>
    <xf numFmtId="0" fontId="8" fillId="0" borderId="0" xfId="0" applyFont="1" applyBorder="1" applyAlignment="1">
      <alignment horizontal="center" vertical="center"/>
    </xf>
    <xf numFmtId="49" fontId="7" fillId="2" borderId="22" xfId="0" applyNumberFormat="1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7" fillId="2" borderId="23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left" vertical="center"/>
    </xf>
    <xf numFmtId="0" fontId="9" fillId="2" borderId="49" xfId="0" applyFont="1" applyFill="1" applyBorder="1" applyAlignment="1">
      <alignment horizontal="left" vertical="center"/>
    </xf>
    <xf numFmtId="0" fontId="9" fillId="2" borderId="50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51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165" fontId="10" fillId="2" borderId="35" xfId="0" applyNumberFormat="1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left" vertical="center" wrapText="1"/>
    </xf>
    <xf numFmtId="0" fontId="8" fillId="0" borderId="37" xfId="0" applyFont="1" applyBorder="1"/>
    <xf numFmtId="0" fontId="8" fillId="0" borderId="40" xfId="0" applyFont="1" applyBorder="1"/>
    <xf numFmtId="0" fontId="9" fillId="2" borderId="39" xfId="0" applyFont="1" applyFill="1" applyBorder="1" applyAlignment="1">
      <alignment horizontal="left" vertical="center" wrapText="1"/>
    </xf>
    <xf numFmtId="0" fontId="8" fillId="0" borderId="37" xfId="0" applyFont="1" applyBorder="1" applyAlignment="1">
      <alignment wrapText="1"/>
    </xf>
    <xf numFmtId="0" fontId="8" fillId="0" borderId="40" xfId="0" applyFont="1" applyBorder="1" applyAlignment="1">
      <alignment wrapText="1"/>
    </xf>
    <xf numFmtId="0" fontId="7" fillId="2" borderId="31" xfId="0" applyFont="1" applyFill="1" applyBorder="1" applyAlignment="1">
      <alignment vertical="top" wrapText="1"/>
    </xf>
    <xf numFmtId="0" fontId="7" fillId="2" borderId="42" xfId="0" applyFont="1" applyFill="1" applyBorder="1" applyAlignment="1">
      <alignment vertical="top" wrapText="1"/>
    </xf>
    <xf numFmtId="49" fontId="7" fillId="2" borderId="31" xfId="0" applyNumberFormat="1" applyFont="1" applyFill="1" applyBorder="1" applyAlignment="1">
      <alignment vertical="top" wrapText="1"/>
    </xf>
    <xf numFmtId="0" fontId="3" fillId="0" borderId="54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horizontal="center" vertical="center" wrapText="1"/>
    </xf>
    <xf numFmtId="0" fontId="3" fillId="0" borderId="52" xfId="0" applyFont="1" applyBorder="1" applyAlignment="1">
      <alignment horizontal="left" vertical="center" wrapText="1"/>
    </xf>
    <xf numFmtId="0" fontId="7" fillId="2" borderId="41" xfId="0" applyFont="1" applyFill="1" applyBorder="1" applyAlignment="1">
      <alignment vertical="top" wrapText="1"/>
    </xf>
    <xf numFmtId="0" fontId="7" fillId="2" borderId="21" xfId="0" applyFont="1" applyFill="1" applyBorder="1" applyAlignment="1">
      <alignment vertical="top" wrapText="1"/>
    </xf>
    <xf numFmtId="0" fontId="3" fillId="0" borderId="23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160585</xdr:colOff>
      <xdr:row>0</xdr:row>
      <xdr:rowOff>56030</xdr:rowOff>
    </xdr:from>
    <xdr:to>
      <xdr:col>5</xdr:col>
      <xdr:colOff>280146</xdr:colOff>
      <xdr:row>0</xdr:row>
      <xdr:rowOff>795618</xdr:rowOff>
    </xdr:to>
    <xdr:sp macro="" textlink="">
      <xdr:nvSpPr>
        <xdr:cNvPr id="3073" name="Text Box 6"/>
        <xdr:cNvSpPr txBox="1">
          <a:spLocks noChangeArrowheads="1"/>
        </xdr:cNvSpPr>
      </xdr:nvSpPr>
      <xdr:spPr bwMode="auto">
        <a:xfrm>
          <a:off x="1583732" y="56030"/>
          <a:ext cx="5498385" cy="7395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rtl="0"/>
          <a:r>
            <a:rPr lang="pt-BR" sz="1100" b="0" i="0" baseline="0">
              <a:latin typeface="Arial" pitchFamily="34" charset="0"/>
              <a:ea typeface="+mn-ea"/>
              <a:cs typeface="Arial" pitchFamily="34" charset="0"/>
            </a:rPr>
            <a:t>ESTADO DE MINAS GERAIS</a:t>
          </a:r>
        </a:p>
        <a:p>
          <a:pPr rtl="0"/>
          <a:r>
            <a:rPr lang="pt-BR" sz="1100" b="0" i="0" baseline="0">
              <a:latin typeface="Arial" pitchFamily="34" charset="0"/>
              <a:ea typeface="+mn-ea"/>
              <a:cs typeface="Arial" pitchFamily="34" charset="0"/>
            </a:rPr>
            <a:t>Secretaria de Estado de Transportes e Obras Públicas</a:t>
          </a:r>
        </a:p>
        <a:p>
          <a:pPr rtl="0"/>
          <a:r>
            <a:rPr lang="pt-BR" sz="1100" b="0" i="0" baseline="0">
              <a:latin typeface="Arial" pitchFamily="34" charset="0"/>
              <a:ea typeface="+mn-ea"/>
              <a:cs typeface="Arial" pitchFamily="34" charset="0"/>
            </a:rPr>
            <a:t>Superintendência de Projetos e Custos</a:t>
          </a:r>
        </a:p>
        <a:p>
          <a:pPr rtl="0"/>
          <a:r>
            <a:rPr lang="pt-BR" sz="1100" b="0" i="0" baseline="0">
              <a:latin typeface="Arial" pitchFamily="34" charset="0"/>
              <a:ea typeface="+mn-ea"/>
              <a:cs typeface="Arial" pitchFamily="34" charset="0"/>
            </a:rPr>
            <a:t>Diretoria de Custos</a:t>
          </a:r>
          <a:endParaRPr lang="pt-BR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33</xdr:row>
      <xdr:rowOff>91108</xdr:rowOff>
    </xdr:from>
    <xdr:to>
      <xdr:col>10</xdr:col>
      <xdr:colOff>834069</xdr:colOff>
      <xdr:row>37</xdr:row>
      <xdr:rowOff>89646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47625" y="9156667"/>
          <a:ext cx="12698297" cy="6708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pt-BR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2</xdr:col>
      <xdr:colOff>1311088</xdr:colOff>
      <xdr:row>33</xdr:row>
      <xdr:rowOff>33618</xdr:rowOff>
    </xdr:from>
    <xdr:to>
      <xdr:col>7</xdr:col>
      <xdr:colOff>493059</xdr:colOff>
      <xdr:row>36</xdr:row>
      <xdr:rowOff>53654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4235" y="8281147"/>
          <a:ext cx="6600265" cy="52430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323850</xdr:colOff>
          <xdr:row>0</xdr:row>
          <xdr:rowOff>66675</xdr:rowOff>
        </xdr:from>
        <xdr:to>
          <xdr:col>2</xdr:col>
          <xdr:colOff>19050</xdr:colOff>
          <xdr:row>0</xdr:row>
          <xdr:rowOff>771525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7"/>
  <sheetViews>
    <sheetView showGridLines="0" showZeros="0" tabSelected="1" view="pageBreakPreview" zoomScale="85" zoomScaleNormal="75" zoomScaleSheetLayoutView="85" workbookViewId="0">
      <selection activeCell="B30" sqref="B30:C30"/>
    </sheetView>
  </sheetViews>
  <sheetFormatPr defaultRowHeight="12.75" x14ac:dyDescent="0.2"/>
  <cols>
    <col min="1" max="1" width="6.85546875" style="2" customWidth="1"/>
    <col min="2" max="2" width="14.42578125" style="2" customWidth="1"/>
    <col min="3" max="3" width="51" style="2" customWidth="1"/>
    <col min="4" max="4" width="14.42578125" style="1" customWidth="1"/>
    <col min="5" max="5" width="15.28515625" style="1" customWidth="1"/>
    <col min="6" max="9" width="15.28515625" style="2" customWidth="1"/>
    <col min="10" max="10" width="15.42578125" style="2" customWidth="1"/>
    <col min="11" max="11" width="12.5703125" style="2" customWidth="1"/>
    <col min="12" max="12" width="9.140625" style="2"/>
    <col min="13" max="13" width="13.140625" style="2" bestFit="1" customWidth="1"/>
    <col min="14" max="16384" width="9.140625" style="2"/>
  </cols>
  <sheetData>
    <row r="1" spans="1:11" ht="65.099999999999994" customHeight="1" thickBot="1" x14ac:dyDescent="0.25">
      <c r="A1" s="13"/>
      <c r="B1" s="14"/>
      <c r="C1" s="14"/>
      <c r="D1" s="15"/>
      <c r="E1" s="15"/>
      <c r="F1" s="15"/>
      <c r="G1" s="15"/>
      <c r="H1" s="15"/>
      <c r="I1" s="14"/>
      <c r="J1" s="14"/>
      <c r="K1" s="16"/>
    </row>
    <row r="2" spans="1:11" ht="4.5" customHeight="1" thickBot="1" x14ac:dyDescent="0.25">
      <c r="A2" s="48"/>
      <c r="B2" s="49"/>
      <c r="C2" s="49"/>
      <c r="D2" s="7"/>
      <c r="E2" s="7"/>
      <c r="F2" s="7"/>
      <c r="G2" s="7"/>
      <c r="H2" s="7"/>
      <c r="I2" s="49"/>
      <c r="J2" s="49"/>
      <c r="K2" s="50"/>
    </row>
    <row r="3" spans="1:11" ht="16.5" thickBot="1" x14ac:dyDescent="0.3">
      <c r="A3" s="91" t="s">
        <v>22</v>
      </c>
      <c r="B3" s="92"/>
      <c r="C3" s="92"/>
      <c r="D3" s="92"/>
      <c r="E3" s="92"/>
      <c r="F3" s="92"/>
      <c r="G3" s="92"/>
      <c r="H3" s="92"/>
      <c r="I3" s="92"/>
      <c r="J3" s="92"/>
      <c r="K3" s="93"/>
    </row>
    <row r="4" spans="1:11" ht="3.75" customHeight="1" thickBot="1" x14ac:dyDescent="0.25">
      <c r="A4" s="51"/>
      <c r="B4" s="6"/>
      <c r="C4" s="6"/>
      <c r="D4" s="7"/>
      <c r="E4" s="7"/>
      <c r="F4" s="6"/>
      <c r="G4" s="6"/>
      <c r="H4" s="6"/>
      <c r="I4" s="6"/>
      <c r="J4" s="6"/>
      <c r="K4" s="27"/>
    </row>
    <row r="5" spans="1:11" ht="18" customHeight="1" thickBot="1" x14ac:dyDescent="0.25">
      <c r="A5" s="94" t="s">
        <v>2</v>
      </c>
      <c r="B5" s="95"/>
      <c r="C5" s="95"/>
      <c r="D5" s="95"/>
      <c r="E5" s="95"/>
      <c r="F5" s="95"/>
      <c r="G5" s="95"/>
      <c r="H5" s="95"/>
      <c r="I5" s="95"/>
      <c r="J5" s="95"/>
      <c r="K5" s="96"/>
    </row>
    <row r="6" spans="1:11" ht="18" customHeight="1" x14ac:dyDescent="0.2">
      <c r="A6" s="99" t="s">
        <v>23</v>
      </c>
      <c r="B6" s="100"/>
      <c r="C6" s="101"/>
      <c r="D6" s="102" t="s">
        <v>16</v>
      </c>
      <c r="E6" s="103"/>
      <c r="F6" s="104">
        <f>E26</f>
        <v>273659.06</v>
      </c>
      <c r="G6" s="104"/>
      <c r="H6" s="57"/>
      <c r="I6" s="97" t="s">
        <v>30</v>
      </c>
      <c r="J6" s="97"/>
      <c r="K6" s="98"/>
    </row>
    <row r="7" spans="1:11" ht="65.25" customHeight="1" thickBot="1" x14ac:dyDescent="0.25">
      <c r="A7" s="111" t="s">
        <v>24</v>
      </c>
      <c r="B7" s="112"/>
      <c r="C7" s="113"/>
      <c r="D7" s="108" t="s">
        <v>29</v>
      </c>
      <c r="E7" s="109"/>
      <c r="F7" s="109"/>
      <c r="G7" s="109"/>
      <c r="H7" s="110"/>
      <c r="I7" s="105" t="s">
        <v>26</v>
      </c>
      <c r="J7" s="106"/>
      <c r="K7" s="107"/>
    </row>
    <row r="8" spans="1:11" ht="36" customHeight="1" thickBot="1" x14ac:dyDescent="0.25">
      <c r="A8" s="34" t="s">
        <v>11</v>
      </c>
      <c r="B8" s="45" t="s">
        <v>12</v>
      </c>
      <c r="C8" s="46" t="s">
        <v>13</v>
      </c>
      <c r="D8" s="47" t="s">
        <v>3</v>
      </c>
      <c r="E8" s="47" t="s">
        <v>15</v>
      </c>
      <c r="F8" s="45" t="s">
        <v>4</v>
      </c>
      <c r="G8" s="45" t="s">
        <v>5</v>
      </c>
      <c r="H8" s="45" t="s">
        <v>6</v>
      </c>
      <c r="I8" s="45" t="s">
        <v>7</v>
      </c>
      <c r="J8" s="45" t="s">
        <v>8</v>
      </c>
      <c r="K8" s="35" t="s">
        <v>14</v>
      </c>
    </row>
    <row r="9" spans="1:11" ht="25.5" customHeight="1" x14ac:dyDescent="0.2">
      <c r="A9" s="134">
        <v>1</v>
      </c>
      <c r="B9" s="119" t="s">
        <v>17</v>
      </c>
      <c r="C9" s="120" t="s">
        <v>18</v>
      </c>
      <c r="D9" s="61" t="s">
        <v>9</v>
      </c>
      <c r="E9" s="62">
        <f>E10/$E$26</f>
        <v>5.5727736549266811E-3</v>
      </c>
      <c r="F9" s="62">
        <v>1</v>
      </c>
      <c r="G9" s="63"/>
      <c r="H9" s="63"/>
      <c r="I9" s="64"/>
      <c r="J9" s="65"/>
      <c r="K9" s="66"/>
    </row>
    <row r="10" spans="1:11" ht="21.75" customHeight="1" x14ac:dyDescent="0.2">
      <c r="A10" s="118"/>
      <c r="B10" s="119"/>
      <c r="C10" s="120"/>
      <c r="D10" s="61" t="s">
        <v>10</v>
      </c>
      <c r="E10" s="67">
        <v>1525.04</v>
      </c>
      <c r="F10" s="67">
        <f>$E$10*F9</f>
        <v>1525.04</v>
      </c>
      <c r="G10" s="67">
        <f>$E$10*G9</f>
        <v>0</v>
      </c>
      <c r="H10" s="67">
        <f>$E$10*H9</f>
        <v>0</v>
      </c>
      <c r="I10" s="67">
        <f>$E$10*I9</f>
        <v>0</v>
      </c>
      <c r="J10" s="68"/>
      <c r="K10" s="69"/>
    </row>
    <row r="11" spans="1:11" ht="21" customHeight="1" x14ac:dyDescent="0.2">
      <c r="A11" s="117">
        <v>2</v>
      </c>
      <c r="B11" s="119" t="s">
        <v>19</v>
      </c>
      <c r="C11" s="120" t="s">
        <v>20</v>
      </c>
      <c r="D11" s="61" t="s">
        <v>9</v>
      </c>
      <c r="E11" s="62">
        <f>E12/$E$26</f>
        <v>0.28442442212583791</v>
      </c>
      <c r="F11" s="62">
        <v>0.4</v>
      </c>
      <c r="G11" s="62">
        <v>0.4</v>
      </c>
      <c r="H11" s="62">
        <v>0.2</v>
      </c>
      <c r="I11" s="62"/>
      <c r="J11" s="68"/>
      <c r="K11" s="69"/>
    </row>
    <row r="12" spans="1:11" ht="21" customHeight="1" x14ac:dyDescent="0.2">
      <c r="A12" s="118"/>
      <c r="B12" s="119"/>
      <c r="C12" s="120"/>
      <c r="D12" s="61" t="s">
        <v>10</v>
      </c>
      <c r="E12" s="67">
        <v>77835.320000000007</v>
      </c>
      <c r="F12" s="67">
        <f>$E$12*F11</f>
        <v>31134.128000000004</v>
      </c>
      <c r="G12" s="67">
        <f>$E$12*G11</f>
        <v>31134.128000000004</v>
      </c>
      <c r="H12" s="67">
        <f>$E$12*H11</f>
        <v>15567.064000000002</v>
      </c>
      <c r="I12" s="67">
        <f>$E$12*I11</f>
        <v>0</v>
      </c>
      <c r="J12" s="68"/>
      <c r="K12" s="69"/>
    </row>
    <row r="13" spans="1:11" ht="18.75" customHeight="1" x14ac:dyDescent="0.2">
      <c r="A13" s="117">
        <v>3</v>
      </c>
      <c r="B13" s="119" t="s">
        <v>21</v>
      </c>
      <c r="C13" s="120" t="s">
        <v>25</v>
      </c>
      <c r="D13" s="61" t="s">
        <v>9</v>
      </c>
      <c r="E13" s="70">
        <f>E14/$E$26</f>
        <v>0.71000280421923545</v>
      </c>
      <c r="F13" s="62">
        <v>0.4</v>
      </c>
      <c r="G13" s="62">
        <v>0.4</v>
      </c>
      <c r="H13" s="62">
        <v>0.2</v>
      </c>
      <c r="I13" s="71"/>
      <c r="J13" s="65"/>
      <c r="K13" s="66"/>
    </row>
    <row r="14" spans="1:11" ht="18" customHeight="1" x14ac:dyDescent="0.2">
      <c r="A14" s="118"/>
      <c r="B14" s="119"/>
      <c r="C14" s="120"/>
      <c r="D14" s="61" t="s">
        <v>10</v>
      </c>
      <c r="E14" s="67">
        <v>194298.7</v>
      </c>
      <c r="F14" s="67">
        <f>$E$14*F13</f>
        <v>77719.48000000001</v>
      </c>
      <c r="G14" s="67">
        <f>$E$14*G13</f>
        <v>77719.48000000001</v>
      </c>
      <c r="H14" s="67">
        <f>$E$14*H13</f>
        <v>38859.740000000005</v>
      </c>
      <c r="I14" s="67">
        <f>$E$14*I13</f>
        <v>0</v>
      </c>
      <c r="J14" s="68"/>
      <c r="K14" s="69"/>
    </row>
    <row r="15" spans="1:11" ht="21.75" customHeight="1" x14ac:dyDescent="0.2">
      <c r="A15" s="117"/>
      <c r="B15" s="119"/>
      <c r="C15" s="120"/>
      <c r="D15" s="61" t="s">
        <v>9</v>
      </c>
      <c r="E15" s="72"/>
      <c r="F15" s="65"/>
      <c r="G15" s="65"/>
      <c r="H15" s="65"/>
      <c r="I15" s="73"/>
      <c r="J15" s="65"/>
      <c r="K15" s="66"/>
    </row>
    <row r="16" spans="1:11" ht="21.75" customHeight="1" x14ac:dyDescent="0.2">
      <c r="A16" s="118"/>
      <c r="B16" s="119"/>
      <c r="C16" s="120"/>
      <c r="D16" s="61" t="s">
        <v>10</v>
      </c>
      <c r="E16" s="68"/>
      <c r="F16" s="68">
        <f>$E$16*F15</f>
        <v>0</v>
      </c>
      <c r="G16" s="68">
        <f>$E$16*G15</f>
        <v>0</v>
      </c>
      <c r="H16" s="68">
        <f>$E$16*H15</f>
        <v>0</v>
      </c>
      <c r="I16" s="68">
        <f>$E$16*I15</f>
        <v>0</v>
      </c>
      <c r="J16" s="68"/>
      <c r="K16" s="69">
        <f>K15*$E$16</f>
        <v>0</v>
      </c>
    </row>
    <row r="17" spans="1:13" ht="21.75" customHeight="1" x14ac:dyDescent="0.2">
      <c r="A17" s="117"/>
      <c r="B17" s="119"/>
      <c r="C17" s="120"/>
      <c r="D17" s="61" t="s">
        <v>9</v>
      </c>
      <c r="E17" s="72">
        <f>E18/$E$26</f>
        <v>0</v>
      </c>
      <c r="F17" s="65"/>
      <c r="G17" s="65"/>
      <c r="H17" s="65"/>
      <c r="I17" s="73"/>
      <c r="J17" s="65"/>
      <c r="K17" s="66"/>
    </row>
    <row r="18" spans="1:13" ht="24" customHeight="1" x14ac:dyDescent="0.2">
      <c r="A18" s="118"/>
      <c r="B18" s="119"/>
      <c r="C18" s="120"/>
      <c r="D18" s="61" t="s">
        <v>10</v>
      </c>
      <c r="E18" s="68"/>
      <c r="F18" s="68">
        <f>$E$18*F17</f>
        <v>0</v>
      </c>
      <c r="G18" s="68">
        <f>$E$18*G17</f>
        <v>0</v>
      </c>
      <c r="H18" s="68">
        <f>$E$18*H17</f>
        <v>0</v>
      </c>
      <c r="I18" s="68">
        <f>$E$18*I17</f>
        <v>0</v>
      </c>
      <c r="J18" s="68"/>
      <c r="K18" s="69">
        <f>K17*$E$18</f>
        <v>0</v>
      </c>
    </row>
    <row r="19" spans="1:13" ht="16.5" customHeight="1" x14ac:dyDescent="0.2">
      <c r="A19" s="115"/>
      <c r="B19" s="90"/>
      <c r="C19" s="123"/>
      <c r="D19" s="74" t="s">
        <v>9</v>
      </c>
      <c r="E19" s="59">
        <f>E20/$E$26</f>
        <v>0</v>
      </c>
      <c r="F19" s="59"/>
      <c r="G19" s="59"/>
      <c r="H19" s="59"/>
      <c r="I19" s="58"/>
      <c r="J19" s="59"/>
      <c r="K19" s="60"/>
    </row>
    <row r="20" spans="1:13" ht="18" customHeight="1" x14ac:dyDescent="0.2">
      <c r="A20" s="121"/>
      <c r="B20" s="122"/>
      <c r="C20" s="124"/>
      <c r="D20" s="74" t="s">
        <v>10</v>
      </c>
      <c r="E20" s="75"/>
      <c r="F20" s="75"/>
      <c r="G20" s="75"/>
      <c r="H20" s="75"/>
      <c r="I20" s="75"/>
      <c r="J20" s="75"/>
      <c r="K20" s="76"/>
    </row>
    <row r="21" spans="1:13" ht="14.25" customHeight="1" x14ac:dyDescent="0.2">
      <c r="A21" s="116"/>
      <c r="B21" s="88"/>
      <c r="C21" s="88"/>
      <c r="D21" s="74" t="s">
        <v>9</v>
      </c>
      <c r="E21" s="59">
        <f>E22/$E$26</f>
        <v>0</v>
      </c>
      <c r="F21" s="59"/>
      <c r="G21" s="59"/>
      <c r="H21" s="59"/>
      <c r="I21" s="58"/>
      <c r="J21" s="59"/>
      <c r="K21" s="60"/>
    </row>
    <row r="22" spans="1:13" ht="14.25" customHeight="1" x14ac:dyDescent="0.2">
      <c r="A22" s="116"/>
      <c r="B22" s="88"/>
      <c r="C22" s="88"/>
      <c r="D22" s="74" t="s">
        <v>10</v>
      </c>
      <c r="E22" s="75"/>
      <c r="F22" s="75">
        <f t="shared" ref="F22:K22" si="0">F21*$E$22</f>
        <v>0</v>
      </c>
      <c r="G22" s="75">
        <f t="shared" si="0"/>
        <v>0</v>
      </c>
      <c r="H22" s="75">
        <f t="shared" si="0"/>
        <v>0</v>
      </c>
      <c r="I22" s="75">
        <f t="shared" si="0"/>
        <v>0</v>
      </c>
      <c r="J22" s="75">
        <f t="shared" si="0"/>
        <v>0</v>
      </c>
      <c r="K22" s="76">
        <f t="shared" si="0"/>
        <v>0</v>
      </c>
    </row>
    <row r="23" spans="1:13" ht="14.25" customHeight="1" x14ac:dyDescent="0.2">
      <c r="A23" s="114"/>
      <c r="B23" s="89"/>
      <c r="C23" s="89"/>
      <c r="D23" s="74" t="s">
        <v>9</v>
      </c>
      <c r="E23" s="59">
        <f>E24/$E$26</f>
        <v>0</v>
      </c>
      <c r="F23" s="59"/>
      <c r="G23" s="59"/>
      <c r="H23" s="59"/>
      <c r="I23" s="58"/>
      <c r="J23" s="59"/>
      <c r="K23" s="60"/>
    </row>
    <row r="24" spans="1:13" ht="14.25" customHeight="1" x14ac:dyDescent="0.2">
      <c r="A24" s="115"/>
      <c r="B24" s="90"/>
      <c r="C24" s="90"/>
      <c r="D24" s="77" t="s">
        <v>10</v>
      </c>
      <c r="E24" s="75"/>
      <c r="F24" s="75">
        <f t="shared" ref="F24:K24" si="1">F23*$E$24</f>
        <v>0</v>
      </c>
      <c r="G24" s="75">
        <f t="shared" si="1"/>
        <v>0</v>
      </c>
      <c r="H24" s="75">
        <f t="shared" si="1"/>
        <v>0</v>
      </c>
      <c r="I24" s="75">
        <f t="shared" si="1"/>
        <v>0</v>
      </c>
      <c r="J24" s="75">
        <f t="shared" si="1"/>
        <v>0</v>
      </c>
      <c r="K24" s="76">
        <f t="shared" si="1"/>
        <v>0</v>
      </c>
    </row>
    <row r="25" spans="1:13" ht="14.25" customHeight="1" x14ac:dyDescent="0.2">
      <c r="A25" s="127" t="s">
        <v>0</v>
      </c>
      <c r="B25" s="128"/>
      <c r="C25" s="129"/>
      <c r="D25" s="78" t="s">
        <v>9</v>
      </c>
      <c r="E25" s="79">
        <v>1</v>
      </c>
      <c r="F25" s="79">
        <f>F26/$E$26</f>
        <v>0.40334366419295609</v>
      </c>
      <c r="G25" s="79">
        <f>G26/$E$26</f>
        <v>0.39777089053802933</v>
      </c>
      <c r="H25" s="79">
        <f>H26/$E$26</f>
        <v>0.19888544526901467</v>
      </c>
      <c r="I25" s="79">
        <f>I26/$E$26</f>
        <v>0</v>
      </c>
      <c r="J25" s="79"/>
      <c r="K25" s="80"/>
      <c r="L25" s="42"/>
      <c r="M25" s="42">
        <f>SUM(F25:H25)</f>
        <v>1.0000000000000002</v>
      </c>
    </row>
    <row r="26" spans="1:13" ht="13.5" customHeight="1" thickBot="1" x14ac:dyDescent="0.25">
      <c r="A26" s="130"/>
      <c r="B26" s="131"/>
      <c r="C26" s="132"/>
      <c r="D26" s="81" t="s">
        <v>10</v>
      </c>
      <c r="E26" s="82">
        <f>E10+E12+E14+E16+E18+E20</f>
        <v>273659.06</v>
      </c>
      <c r="F26" s="82">
        <f>F10+F12+F14+F16+F18+F20</f>
        <v>110378.64800000002</v>
      </c>
      <c r="G26" s="82">
        <f>G12+G14+G16+G18</f>
        <v>108853.60800000001</v>
      </c>
      <c r="H26" s="82">
        <f>H12+H14+H16+H18</f>
        <v>54426.804000000004</v>
      </c>
      <c r="I26" s="82">
        <f>I12+I14+I16+I18+I20</f>
        <v>0</v>
      </c>
      <c r="J26" s="82"/>
      <c r="K26" s="83"/>
      <c r="L26" s="43"/>
      <c r="M26" s="86">
        <f>SUM(F26:H26)</f>
        <v>273659.06000000006</v>
      </c>
    </row>
    <row r="27" spans="1:13" ht="4.5" customHeight="1" thickBot="1" x14ac:dyDescent="0.25">
      <c r="A27" s="52"/>
      <c r="B27" s="3"/>
      <c r="C27" s="3"/>
      <c r="D27" s="4"/>
      <c r="E27" s="44"/>
      <c r="F27" s="3"/>
      <c r="G27" s="3"/>
      <c r="H27" s="3"/>
      <c r="I27" s="3"/>
      <c r="J27" s="3"/>
      <c r="K27" s="53"/>
    </row>
    <row r="28" spans="1:13" ht="14.25" customHeight="1" x14ac:dyDescent="0.2">
      <c r="A28" s="19"/>
      <c r="B28" s="20"/>
      <c r="C28" s="20"/>
      <c r="D28" s="20"/>
      <c r="E28" s="20"/>
      <c r="F28" s="20"/>
      <c r="G28" s="21"/>
      <c r="H28" s="22"/>
      <c r="I28" s="23"/>
      <c r="J28" s="23"/>
      <c r="K28" s="24"/>
      <c r="M28" s="5" t="s">
        <v>1</v>
      </c>
    </row>
    <row r="29" spans="1:13" ht="14.25" customHeight="1" x14ac:dyDescent="0.25">
      <c r="A29" s="25"/>
      <c r="B29" s="18"/>
      <c r="C29" s="18"/>
      <c r="D29" s="17"/>
      <c r="E29" s="38"/>
      <c r="F29" s="18"/>
      <c r="G29" s="37"/>
      <c r="H29" s="56" t="s">
        <v>32</v>
      </c>
      <c r="I29" s="6"/>
      <c r="J29" s="6"/>
      <c r="K29" s="39"/>
    </row>
    <row r="30" spans="1:13" ht="14.25" customHeight="1" x14ac:dyDescent="0.2">
      <c r="A30" s="26"/>
      <c r="B30" s="133" t="s">
        <v>28</v>
      </c>
      <c r="C30" s="133"/>
      <c r="D30" s="7"/>
      <c r="E30" s="87" t="s">
        <v>31</v>
      </c>
      <c r="F30" s="87"/>
      <c r="G30" s="36"/>
      <c r="H30" s="9"/>
      <c r="I30" s="6"/>
      <c r="J30" s="6"/>
      <c r="K30" s="27"/>
    </row>
    <row r="31" spans="1:13" ht="15" customHeight="1" x14ac:dyDescent="0.25">
      <c r="A31" s="28"/>
      <c r="B31" s="10"/>
      <c r="C31" s="10"/>
      <c r="D31" s="7"/>
      <c r="E31" s="7"/>
      <c r="F31" s="6"/>
      <c r="G31" s="8"/>
      <c r="H31" s="56"/>
      <c r="I31" s="6"/>
      <c r="J31" s="6"/>
      <c r="K31" s="27"/>
    </row>
    <row r="32" spans="1:13" ht="13.5" customHeight="1" x14ac:dyDescent="0.2">
      <c r="A32" s="29"/>
      <c r="B32" s="125"/>
      <c r="C32" s="125"/>
      <c r="D32" s="11"/>
      <c r="E32" s="11"/>
      <c r="F32" s="12"/>
      <c r="G32" s="8"/>
      <c r="H32" s="9"/>
      <c r="I32" s="6"/>
      <c r="J32" s="6"/>
      <c r="K32" s="27"/>
    </row>
    <row r="33" spans="1:11" ht="14.25" customHeight="1" thickBot="1" x14ac:dyDescent="0.25">
      <c r="A33" s="40"/>
      <c r="B33" s="126" t="s">
        <v>27</v>
      </c>
      <c r="C33" s="126"/>
      <c r="D33" s="41"/>
      <c r="E33" s="41"/>
      <c r="F33" s="30"/>
      <c r="G33" s="31"/>
      <c r="H33" s="32"/>
      <c r="I33" s="30"/>
      <c r="J33" s="30"/>
      <c r="K33" s="33"/>
    </row>
    <row r="34" spans="1:11" ht="14.1" customHeight="1" x14ac:dyDescent="0.2">
      <c r="A34" s="51"/>
      <c r="B34" s="6"/>
      <c r="C34" s="6"/>
      <c r="D34" s="7"/>
      <c r="E34" s="7"/>
      <c r="F34" s="6"/>
      <c r="G34" s="6"/>
      <c r="H34" s="6"/>
      <c r="I34" s="6"/>
      <c r="J34" s="6"/>
      <c r="K34" s="27"/>
    </row>
    <row r="35" spans="1:11" ht="14.1" customHeight="1" x14ac:dyDescent="0.2">
      <c r="A35" s="51"/>
      <c r="B35" s="6"/>
      <c r="C35" s="6"/>
      <c r="D35" s="7"/>
      <c r="E35" s="84"/>
      <c r="F35" s="6"/>
      <c r="G35" s="6"/>
      <c r="H35" s="6"/>
      <c r="I35" s="6"/>
      <c r="J35" s="6"/>
      <c r="K35" s="27"/>
    </row>
    <row r="36" spans="1:11" ht="14.1" customHeight="1" x14ac:dyDescent="0.2">
      <c r="A36" s="51"/>
      <c r="B36" s="6"/>
      <c r="C36" s="6"/>
      <c r="D36" s="7"/>
      <c r="E36" s="84"/>
      <c r="F36" s="6"/>
      <c r="G36" s="6"/>
      <c r="H36" s="6"/>
      <c r="I36" s="6"/>
      <c r="J36" s="6"/>
      <c r="K36" s="27"/>
    </row>
    <row r="37" spans="1:11" ht="13.5" thickBot="1" x14ac:dyDescent="0.25">
      <c r="A37" s="54"/>
      <c r="B37" s="30"/>
      <c r="C37" s="30"/>
      <c r="D37" s="55"/>
      <c r="E37" s="85"/>
      <c r="F37" s="30"/>
      <c r="G37" s="30"/>
      <c r="H37" s="30"/>
      <c r="I37" s="30"/>
      <c r="J37" s="30"/>
      <c r="K37" s="33"/>
    </row>
  </sheetData>
  <mergeCells count="38">
    <mergeCell ref="C9:C10"/>
    <mergeCell ref="B9:B10"/>
    <mergeCell ref="A9:A10"/>
    <mergeCell ref="A11:A12"/>
    <mergeCell ref="B11:B12"/>
    <mergeCell ref="B32:C32"/>
    <mergeCell ref="B33:C33"/>
    <mergeCell ref="A25:C26"/>
    <mergeCell ref="B30:C30"/>
    <mergeCell ref="C17:C18"/>
    <mergeCell ref="B17:B18"/>
    <mergeCell ref="I7:K7"/>
    <mergeCell ref="D7:H7"/>
    <mergeCell ref="A7:C7"/>
    <mergeCell ref="A23:A24"/>
    <mergeCell ref="A21:A22"/>
    <mergeCell ref="A15:A16"/>
    <mergeCell ref="B15:B16"/>
    <mergeCell ref="C15:C16"/>
    <mergeCell ref="A19:A20"/>
    <mergeCell ref="B19:B20"/>
    <mergeCell ref="C11:C12"/>
    <mergeCell ref="C13:C14"/>
    <mergeCell ref="B13:B14"/>
    <mergeCell ref="A13:A14"/>
    <mergeCell ref="A17:A18"/>
    <mergeCell ref="C19:C20"/>
    <mergeCell ref="A3:K3"/>
    <mergeCell ref="A5:K5"/>
    <mergeCell ref="I6:K6"/>
    <mergeCell ref="A6:C6"/>
    <mergeCell ref="D6:E6"/>
    <mergeCell ref="F6:G6"/>
    <mergeCell ref="E30:F30"/>
    <mergeCell ref="B21:B22"/>
    <mergeCell ref="C21:C22"/>
    <mergeCell ref="B23:B24"/>
    <mergeCell ref="C23:C24"/>
  </mergeCells>
  <phoneticPr fontId="2" type="noConversion"/>
  <pageMargins left="0.6" right="0.55000000000000004" top="0.6" bottom="0.19685039370078741" header="0.22" footer="0"/>
  <pageSetup paperSize="9" scale="70" orientation="landscape" horizontalDpi="360" verticalDpi="36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7" r:id="rId4">
          <objectPr defaultSize="0" autoPict="0" r:id="rId5">
            <anchor moveWithCells="1">
              <from>
                <xdr:col>0</xdr:col>
                <xdr:colOff>323850</xdr:colOff>
                <xdr:row>0</xdr:row>
                <xdr:rowOff>66675</xdr:rowOff>
              </from>
              <to>
                <xdr:col>2</xdr:col>
                <xdr:colOff>19050</xdr:colOff>
                <xdr:row>0</xdr:row>
                <xdr:rowOff>771525</xdr:rowOff>
              </to>
            </anchor>
          </objectPr>
        </oleObject>
      </mc:Choice>
      <mc:Fallback>
        <oleObject progId="Word.Picture.8" shapeId="307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CRONOGRAMA FISICO FINANCEIRO</vt:lpstr>
      <vt:lpstr>'CRONOGRAMA FISICO FINANCEIRO'!Area_de_impressao</vt:lpstr>
    </vt:vector>
  </TitlesOfParts>
  <Company>Setop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Setop</dc:creator>
  <cp:lastModifiedBy>Éliton Fábio Santos</cp:lastModifiedBy>
  <cp:lastPrinted>2017-08-03T18:52:51Z</cp:lastPrinted>
  <dcterms:created xsi:type="dcterms:W3CDTF">2006-09-22T13:55:22Z</dcterms:created>
  <dcterms:modified xsi:type="dcterms:W3CDTF">2022-05-02T18:58:50Z</dcterms:modified>
</cp:coreProperties>
</file>